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车辆信息表 " sheetId="2" r:id="rId1"/>
  </sheets>
  <definedNames>
    <definedName name="_xlnm._FilterDatabase" localSheetId="0" hidden="1">'车辆信息表 '!$A$4:$K$212</definedName>
  </definedNames>
  <calcPr calcId="144525"/>
</workbook>
</file>

<file path=xl/sharedStrings.xml><?xml version="1.0" encoding="utf-8"?>
<sst xmlns="http://schemas.openxmlformats.org/spreadsheetml/2006/main" count="411" uniqueCount="112">
  <si>
    <t>附件</t>
  </si>
  <si>
    <t>2016-2022年度新能源汽车推广应用补助资金地方公示车辆信息表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</si>
  <si>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</si>
  <si>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</si>
  <si>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</si>
  <si>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</si>
  <si>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</si>
  <si>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</si>
  <si>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</si>
  <si>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</si>
  <si>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</si>
  <si>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</si>
  <si>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</si>
  <si>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</si>
  <si>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2016年</t>
  </si>
  <si>
    <t>合计</t>
  </si>
  <si>
    <t>浙江吉利汽车有限公司（春晓）</t>
  </si>
  <si>
    <t>小计</t>
  </si>
  <si>
    <t>提交资料符合申报要求，审核通过</t>
  </si>
  <si>
    <t>实地核查通过</t>
  </si>
  <si>
    <t>第二类</t>
  </si>
  <si>
    <t>MR7002BEV03</t>
  </si>
  <si>
    <t>浙江吉利汽车有限公司</t>
  </si>
  <si>
    <t>备案</t>
  </si>
  <si>
    <t>2017年</t>
  </si>
  <si>
    <t>MR7152PHEV01</t>
  </si>
  <si>
    <t>浙江吉利汽车有限公司（知豆）</t>
  </si>
  <si>
    <t>SMA7001BEV22</t>
  </si>
  <si>
    <t>SMA7001BEV23</t>
  </si>
  <si>
    <t>SMA7001BEV61</t>
  </si>
  <si>
    <t>SMA7001BEV66</t>
  </si>
  <si>
    <t>SMA7001BEV72</t>
  </si>
  <si>
    <t>SMA7001BEV73</t>
  </si>
  <si>
    <t>SMA7001BEV75</t>
  </si>
  <si>
    <t>SMA7001BEV76</t>
  </si>
  <si>
    <t>浙江吉利汽车有限公司（北仑）</t>
  </si>
  <si>
    <t>2018年</t>
  </si>
  <si>
    <t>浙江中车电车有限公司</t>
  </si>
  <si>
    <t>CSR6110GSEV3</t>
  </si>
  <si>
    <t>MR7153PHEV01</t>
  </si>
  <si>
    <t>浙江吉利汽车有限公司（睿蓝）</t>
  </si>
  <si>
    <t>SMA7001BEV49</t>
  </si>
  <si>
    <t>2019年</t>
  </si>
  <si>
    <t>CSR6113GLEV1</t>
  </si>
  <si>
    <t>CSR6113GLEV2</t>
  </si>
  <si>
    <t>CSR6113GLEV3</t>
  </si>
  <si>
    <t>CSR6123GLEV4</t>
  </si>
  <si>
    <t>宁波比亚迪汽车有限公司</t>
  </si>
  <si>
    <t>BYD6850NHZEV</t>
  </si>
  <si>
    <t>浙江吉利汽车有限公司（杭州湾）</t>
  </si>
  <si>
    <t>MR6463PHEV01</t>
  </si>
  <si>
    <t>MR6463PHEV05</t>
  </si>
  <si>
    <t>浙江吉利汽车有限公司（贵阳）</t>
  </si>
  <si>
    <t>MR6471PHEV04</t>
  </si>
  <si>
    <t>MR6471PHEV06</t>
  </si>
  <si>
    <t>浙江吉利汽车有限公司（大江东）</t>
  </si>
  <si>
    <t>MR7002BEV23</t>
  </si>
  <si>
    <t>MR7153PHEV08</t>
  </si>
  <si>
    <t>MR7153PHEV18</t>
  </si>
  <si>
    <t>浙江吉利汽车有限公司（张家口）</t>
  </si>
  <si>
    <t>MR7153PHEV22</t>
  </si>
  <si>
    <t>2020年度</t>
  </si>
  <si>
    <t>BYD6850NB3EV1</t>
  </si>
  <si>
    <t>MR7153PHEV24</t>
  </si>
  <si>
    <t>MR7153PHEV05</t>
  </si>
  <si>
    <t>MR6471PHEV08</t>
  </si>
  <si>
    <t>MR7153PHEV21</t>
  </si>
  <si>
    <t>2021年</t>
  </si>
  <si>
    <t>CSR6853GLEV1</t>
  </si>
  <si>
    <t>浙江吉利汽车有限公司（成都）</t>
  </si>
  <si>
    <t>第一类</t>
  </si>
  <si>
    <t>MR6432DPHEV03</t>
  </si>
  <si>
    <t>MR7002BEV28</t>
  </si>
  <si>
    <t>MR7153DPHEV25</t>
  </si>
  <si>
    <t>MR7153PHEV23</t>
  </si>
  <si>
    <t>MR6471DPHEV11</t>
  </si>
  <si>
    <t>MR6471PHEV10</t>
  </si>
  <si>
    <t>MR6463DPHEV01</t>
  </si>
  <si>
    <t>MR6463DPHEV03</t>
  </si>
  <si>
    <t>MR6463PHEV07</t>
  </si>
  <si>
    <t>浙江吉利汽车有限公司（极氪）</t>
  </si>
  <si>
    <t>MR7001BEV03</t>
  </si>
  <si>
    <t>MR7001BEV04</t>
  </si>
  <si>
    <t>MR7001BEV06</t>
  </si>
  <si>
    <t>MR7001BEV08</t>
  </si>
  <si>
    <t>MR7001BEV11</t>
  </si>
  <si>
    <t>浙江吉利汽车有限公司（钱塘）</t>
  </si>
  <si>
    <t>MR7001SEV02</t>
  </si>
  <si>
    <t>浙江吉利汽车有限公司（翼真）</t>
  </si>
  <si>
    <t>MR6490DSHEV03</t>
  </si>
  <si>
    <t>MR6490DSHEV04</t>
  </si>
  <si>
    <t>MR6490DSHEV05</t>
  </si>
  <si>
    <t>MR6490SEV01</t>
  </si>
  <si>
    <t>浙江吉利汽车有限公司（余姚）</t>
  </si>
  <si>
    <t>MR6453PHEV10</t>
  </si>
  <si>
    <t>MR6463DPHEV02</t>
  </si>
  <si>
    <t>MR7152PHEV14</t>
  </si>
  <si>
    <t>MR7153PHEV11</t>
  </si>
  <si>
    <t>2022年</t>
  </si>
  <si>
    <t>CSR6650GLEV1</t>
  </si>
  <si>
    <t>CSR6853GLEV3</t>
  </si>
  <si>
    <t>CSR6854GLEV1</t>
  </si>
  <si>
    <t>CSR6854GLEV2</t>
  </si>
  <si>
    <t>MR7001BEV05</t>
  </si>
  <si>
    <t>MR7001BEV16</t>
  </si>
  <si>
    <t>MR7001BEV20</t>
  </si>
  <si>
    <t>MR7002BEV30</t>
  </si>
  <si>
    <t>MR7003BEV01</t>
  </si>
  <si>
    <t>MR7003BEV03</t>
  </si>
  <si>
    <t>MR7001SEV03</t>
  </si>
  <si>
    <t>MR6490SEV02</t>
  </si>
  <si>
    <t>MR6453DCHEV02</t>
  </si>
</sst>
</file>

<file path=xl/styles.xml><?xml version="1.0" encoding="utf-8"?>
<styleSheet xmlns="http://schemas.openxmlformats.org/spreadsheetml/2006/main">
  <numFmts count="7">
    <numFmt numFmtId="176" formatCode="0.0000_ "/>
    <numFmt numFmtId="177" formatCode="#,##0.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000_);[Red]\(0.0000\)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18" applyNumberFormat="0" applyAlignment="0" applyProtection="0">
      <alignment vertical="center"/>
    </xf>
    <xf numFmtId="0" fontId="23" fillId="15" borderId="21" applyNumberFormat="0" applyAlignment="0" applyProtection="0">
      <alignment vertical="center"/>
    </xf>
    <xf numFmtId="0" fontId="21" fillId="22" borderId="20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ont="1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2" xfId="3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178" fontId="7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77" fontId="5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2"/>
  <sheetViews>
    <sheetView tabSelected="1" zoomScale="85" zoomScaleNormal="85" workbookViewId="0">
      <selection activeCell="P3" sqref="P3"/>
    </sheetView>
  </sheetViews>
  <sheetFormatPr defaultColWidth="11" defaultRowHeight="13.5"/>
  <cols>
    <col min="1" max="2" width="10.8333333333333" customWidth="1"/>
    <col min="3" max="3" width="30" customWidth="1"/>
    <col min="4" max="4" width="20.6666666666667" customWidth="1"/>
    <col min="5" max="5" width="11.8333333333333" customWidth="1"/>
    <col min="6" max="6" width="14.6666666666667" customWidth="1"/>
    <col min="7" max="7" width="14.9916666666667" customWidth="1"/>
    <col min="8" max="9" width="14.3666666666667" customWidth="1"/>
    <col min="10" max="10" width="15.875" customWidth="1"/>
    <col min="11" max="11" width="17.9583333333333" style="2" customWidth="1"/>
  </cols>
  <sheetData>
    <row r="1" ht="22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9"/>
    </row>
    <row r="2" ht="2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52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40" t="s">
        <v>12</v>
      </c>
    </row>
    <row r="4" ht="17" customHeight="1" spans="1:11">
      <c r="A4" s="7" t="s">
        <v>13</v>
      </c>
      <c r="B4" s="7"/>
      <c r="C4" s="7"/>
      <c r="D4" s="7"/>
      <c r="E4" s="30">
        <f t="shared" ref="E4:J4" si="0">SUM(E5,E10,E34,E58,E80,E105,E167)</f>
        <v>23035</v>
      </c>
      <c r="F4" s="30">
        <f t="shared" si="0"/>
        <v>47126.5473</v>
      </c>
      <c r="G4" s="30"/>
      <c r="H4" s="30"/>
      <c r="I4" s="30">
        <f t="shared" si="0"/>
        <v>23035</v>
      </c>
      <c r="J4" s="30">
        <f t="shared" si="0"/>
        <v>47126.5473</v>
      </c>
      <c r="K4" s="11"/>
    </row>
    <row r="5" ht="17" customHeight="1" spans="1:11">
      <c r="A5" s="7" t="s">
        <v>14</v>
      </c>
      <c r="B5" s="8" t="s">
        <v>15</v>
      </c>
      <c r="C5" s="9"/>
      <c r="D5" s="10"/>
      <c r="E5" s="30">
        <f t="shared" ref="E5:J5" si="1">SUM(E6,E8)</f>
        <v>11</v>
      </c>
      <c r="F5" s="31">
        <f t="shared" si="1"/>
        <v>60.5</v>
      </c>
      <c r="G5" s="30"/>
      <c r="H5" s="30"/>
      <c r="I5" s="30">
        <f t="shared" si="1"/>
        <v>11</v>
      </c>
      <c r="J5" s="31">
        <f t="shared" si="1"/>
        <v>60.5</v>
      </c>
      <c r="K5" s="11"/>
    </row>
    <row r="6" ht="33" customHeight="1" spans="1:11">
      <c r="A6" s="7"/>
      <c r="B6" s="11">
        <v>1</v>
      </c>
      <c r="C6" s="12" t="s">
        <v>16</v>
      </c>
      <c r="D6" s="13" t="s">
        <v>17</v>
      </c>
      <c r="E6" s="30">
        <f t="shared" ref="E6:J6" si="2">SUM(E7)</f>
        <v>2</v>
      </c>
      <c r="F6" s="31">
        <f t="shared" si="2"/>
        <v>11</v>
      </c>
      <c r="G6" s="11" t="s">
        <v>18</v>
      </c>
      <c r="H6" s="11" t="s">
        <v>19</v>
      </c>
      <c r="I6" s="30">
        <f t="shared" si="2"/>
        <v>2</v>
      </c>
      <c r="J6" s="31">
        <f t="shared" si="2"/>
        <v>11</v>
      </c>
      <c r="K6" s="20" t="s">
        <v>20</v>
      </c>
    </row>
    <row r="7" spans="1:11">
      <c r="A7" s="7"/>
      <c r="B7" s="11"/>
      <c r="C7" s="14"/>
      <c r="D7" s="13" t="s">
        <v>21</v>
      </c>
      <c r="E7" s="30">
        <v>2</v>
      </c>
      <c r="F7" s="32">
        <v>11</v>
      </c>
      <c r="G7" s="11"/>
      <c r="H7" s="11"/>
      <c r="I7" s="30">
        <v>2</v>
      </c>
      <c r="J7" s="32">
        <v>11</v>
      </c>
      <c r="K7" s="24"/>
    </row>
    <row r="8" ht="33" customHeight="1" spans="1:11">
      <c r="A8" s="7"/>
      <c r="B8" s="11">
        <v>2</v>
      </c>
      <c r="C8" s="12" t="s">
        <v>22</v>
      </c>
      <c r="D8" s="13" t="s">
        <v>17</v>
      </c>
      <c r="E8" s="30">
        <f t="shared" ref="E8:J8" si="3">SUM(E9)</f>
        <v>9</v>
      </c>
      <c r="F8" s="31">
        <f t="shared" si="3"/>
        <v>49.5</v>
      </c>
      <c r="G8" s="11" t="s">
        <v>18</v>
      </c>
      <c r="H8" s="11" t="s">
        <v>19</v>
      </c>
      <c r="I8" s="30">
        <f t="shared" si="3"/>
        <v>9</v>
      </c>
      <c r="J8" s="31">
        <f t="shared" si="3"/>
        <v>49.5</v>
      </c>
      <c r="K8" s="20" t="s">
        <v>23</v>
      </c>
    </row>
    <row r="9" spans="1:11">
      <c r="A9" s="7"/>
      <c r="B9" s="11"/>
      <c r="C9" s="14"/>
      <c r="D9" s="15" t="s">
        <v>21</v>
      </c>
      <c r="E9" s="30">
        <v>9</v>
      </c>
      <c r="F9" s="32">
        <v>49.5</v>
      </c>
      <c r="G9" s="11"/>
      <c r="H9" s="11"/>
      <c r="I9" s="30">
        <v>9</v>
      </c>
      <c r="J9" s="32">
        <v>49.5</v>
      </c>
      <c r="K9" s="24"/>
    </row>
    <row r="10" spans="1:11">
      <c r="A10" s="16" t="s">
        <v>24</v>
      </c>
      <c r="B10" s="8" t="s">
        <v>15</v>
      </c>
      <c r="C10" s="9"/>
      <c r="D10" s="10"/>
      <c r="E10" s="30">
        <f t="shared" ref="E10:J10" si="4">SUM(E11,E14,E31,E22)</f>
        <v>6736</v>
      </c>
      <c r="F10" s="33">
        <f t="shared" si="4"/>
        <v>24533.48</v>
      </c>
      <c r="G10" s="30"/>
      <c r="H10" s="30"/>
      <c r="I10" s="30">
        <f t="shared" si="4"/>
        <v>6736</v>
      </c>
      <c r="J10" s="33">
        <f t="shared" si="4"/>
        <v>24533.48</v>
      </c>
      <c r="K10" s="11"/>
    </row>
    <row r="11" ht="33" customHeight="1" spans="1:11">
      <c r="A11" s="16"/>
      <c r="B11" s="17">
        <v>1</v>
      </c>
      <c r="C11" s="12" t="s">
        <v>16</v>
      </c>
      <c r="D11" s="13" t="s">
        <v>17</v>
      </c>
      <c r="E11" s="30">
        <f t="shared" ref="E11:J11" si="5">SUM(E12:E13)</f>
        <v>12</v>
      </c>
      <c r="F11" s="31">
        <f t="shared" si="5"/>
        <v>42.8</v>
      </c>
      <c r="G11" s="11" t="s">
        <v>18</v>
      </c>
      <c r="H11" s="11" t="s">
        <v>19</v>
      </c>
      <c r="I11" s="30">
        <f t="shared" si="5"/>
        <v>12</v>
      </c>
      <c r="J11" s="31">
        <f t="shared" si="5"/>
        <v>42.8</v>
      </c>
      <c r="K11" s="20" t="s">
        <v>20</v>
      </c>
    </row>
    <row r="12" spans="1:11">
      <c r="A12" s="16"/>
      <c r="B12" s="18"/>
      <c r="C12" s="12"/>
      <c r="D12" s="13" t="s">
        <v>21</v>
      </c>
      <c r="E12" s="30">
        <v>7</v>
      </c>
      <c r="F12" s="32">
        <v>30.8</v>
      </c>
      <c r="G12" s="11"/>
      <c r="H12" s="11"/>
      <c r="I12" s="34">
        <v>7</v>
      </c>
      <c r="J12" s="32">
        <v>30.8</v>
      </c>
      <c r="K12" s="22"/>
    </row>
    <row r="13" spans="1:11">
      <c r="A13" s="16"/>
      <c r="B13" s="19"/>
      <c r="C13" s="12"/>
      <c r="D13" s="13" t="s">
        <v>25</v>
      </c>
      <c r="E13" s="30">
        <v>5</v>
      </c>
      <c r="F13" s="32">
        <v>12</v>
      </c>
      <c r="G13" s="11"/>
      <c r="H13" s="11"/>
      <c r="I13" s="34">
        <v>5</v>
      </c>
      <c r="J13" s="32">
        <v>12</v>
      </c>
      <c r="K13" s="24"/>
    </row>
    <row r="14" ht="33" customHeight="1" spans="1:11">
      <c r="A14" s="16"/>
      <c r="B14" s="20">
        <v>2</v>
      </c>
      <c r="C14" s="21" t="s">
        <v>26</v>
      </c>
      <c r="D14" s="13" t="s">
        <v>17</v>
      </c>
      <c r="E14" s="30">
        <f>SUM(E15:E21)</f>
        <v>4492</v>
      </c>
      <c r="F14" s="31">
        <f>SUM(F15:F21)</f>
        <v>16342.32</v>
      </c>
      <c r="G14" s="11" t="s">
        <v>18</v>
      </c>
      <c r="H14" s="11" t="s">
        <v>19</v>
      </c>
      <c r="I14" s="30">
        <v>4492</v>
      </c>
      <c r="J14" s="41">
        <v>16342.32</v>
      </c>
      <c r="K14" s="20" t="s">
        <v>20</v>
      </c>
    </row>
    <row r="15" ht="14.25" customHeight="1" spans="1:11">
      <c r="A15" s="16"/>
      <c r="B15" s="22"/>
      <c r="C15" s="23"/>
      <c r="D15" s="13" t="s">
        <v>27</v>
      </c>
      <c r="E15" s="34">
        <v>23</v>
      </c>
      <c r="F15" s="32">
        <v>82.8</v>
      </c>
      <c r="G15" s="11"/>
      <c r="H15" s="11"/>
      <c r="I15" s="34">
        <v>23</v>
      </c>
      <c r="J15" s="32">
        <v>82.8</v>
      </c>
      <c r="K15" s="22"/>
    </row>
    <row r="16" ht="14.25" customHeight="1" spans="1:11">
      <c r="A16" s="16"/>
      <c r="B16" s="22"/>
      <c r="C16" s="23"/>
      <c r="D16" s="13" t="s">
        <v>28</v>
      </c>
      <c r="E16" s="34">
        <v>2884</v>
      </c>
      <c r="F16" s="32">
        <v>10382.4</v>
      </c>
      <c r="G16" s="11"/>
      <c r="H16" s="11"/>
      <c r="I16" s="34">
        <v>2884</v>
      </c>
      <c r="J16" s="32">
        <v>10382.4</v>
      </c>
      <c r="K16" s="22"/>
    </row>
    <row r="17" ht="14.25" customHeight="1" spans="1:11">
      <c r="A17" s="16"/>
      <c r="B17" s="22"/>
      <c r="C17" s="23"/>
      <c r="D17" s="13" t="s">
        <v>29</v>
      </c>
      <c r="E17" s="34">
        <v>642</v>
      </c>
      <c r="F17" s="35">
        <v>2311.2</v>
      </c>
      <c r="G17" s="30"/>
      <c r="H17" s="30"/>
      <c r="I17" s="34">
        <v>642</v>
      </c>
      <c r="J17" s="35">
        <v>2311.2</v>
      </c>
      <c r="K17" s="22"/>
    </row>
    <row r="18" ht="14.25" customHeight="1" spans="1:11">
      <c r="A18" s="16"/>
      <c r="B18" s="22"/>
      <c r="C18" s="23"/>
      <c r="D18" s="13" t="s">
        <v>30</v>
      </c>
      <c r="E18" s="34">
        <v>445</v>
      </c>
      <c r="F18" s="35">
        <v>1602</v>
      </c>
      <c r="G18" s="30"/>
      <c r="H18" s="30"/>
      <c r="I18" s="34">
        <v>445</v>
      </c>
      <c r="J18" s="35">
        <v>1602</v>
      </c>
      <c r="K18" s="22"/>
    </row>
    <row r="19" ht="14.25" customHeight="1" spans="1:11">
      <c r="A19" s="16"/>
      <c r="B19" s="22"/>
      <c r="C19" s="23"/>
      <c r="D19" s="13" t="s">
        <v>31</v>
      </c>
      <c r="E19" s="34">
        <v>64</v>
      </c>
      <c r="F19" s="35">
        <v>230.4</v>
      </c>
      <c r="G19" s="30"/>
      <c r="H19" s="30"/>
      <c r="I19" s="34">
        <v>64</v>
      </c>
      <c r="J19" s="35">
        <v>230.4</v>
      </c>
      <c r="K19" s="22"/>
    </row>
    <row r="20" ht="14.25" customHeight="1" spans="1:11">
      <c r="A20" s="16"/>
      <c r="B20" s="22"/>
      <c r="C20" s="23"/>
      <c r="D20" s="13" t="s">
        <v>32</v>
      </c>
      <c r="E20" s="34">
        <v>296</v>
      </c>
      <c r="F20" s="35">
        <v>1065.6</v>
      </c>
      <c r="G20" s="30"/>
      <c r="H20" s="30"/>
      <c r="I20" s="34">
        <v>296</v>
      </c>
      <c r="J20" s="35">
        <v>1065.6</v>
      </c>
      <c r="K20" s="22"/>
    </row>
    <row r="21" ht="14.25" customHeight="1" spans="1:11">
      <c r="A21" s="16"/>
      <c r="B21" s="22"/>
      <c r="C21" s="23"/>
      <c r="D21" s="13" t="s">
        <v>33</v>
      </c>
      <c r="E21" s="34">
        <v>138</v>
      </c>
      <c r="F21" s="35">
        <v>667.92</v>
      </c>
      <c r="G21" s="30"/>
      <c r="H21" s="30"/>
      <c r="I21" s="34">
        <v>138</v>
      </c>
      <c r="J21" s="35">
        <v>667.92</v>
      </c>
      <c r="K21" s="24"/>
    </row>
    <row r="22" ht="33" customHeight="1" spans="1:11">
      <c r="A22" s="16"/>
      <c r="B22" s="22"/>
      <c r="C22" s="23"/>
      <c r="D22" s="13" t="s">
        <v>17</v>
      </c>
      <c r="E22" s="30">
        <f>SUM(E23:E30)</f>
        <v>2230</v>
      </c>
      <c r="F22" s="31">
        <f>SUM(F23:F30)</f>
        <v>8141.56</v>
      </c>
      <c r="G22" s="11" t="s">
        <v>18</v>
      </c>
      <c r="H22" s="11" t="s">
        <v>19</v>
      </c>
      <c r="I22" s="30">
        <v>2230</v>
      </c>
      <c r="J22" s="31">
        <v>8141.56</v>
      </c>
      <c r="K22" s="22" t="s">
        <v>23</v>
      </c>
    </row>
    <row r="23" ht="14.25" customHeight="1" spans="1:11">
      <c r="A23" s="16"/>
      <c r="B23" s="22"/>
      <c r="C23" s="23"/>
      <c r="D23" s="13" t="s">
        <v>27</v>
      </c>
      <c r="E23" s="34">
        <v>42</v>
      </c>
      <c r="F23" s="36">
        <v>151.2</v>
      </c>
      <c r="G23" s="30"/>
      <c r="H23" s="30"/>
      <c r="I23" s="34">
        <v>42</v>
      </c>
      <c r="J23" s="35">
        <v>151.2</v>
      </c>
      <c r="K23" s="22"/>
    </row>
    <row r="24" ht="14.25" customHeight="1" spans="1:11">
      <c r="A24" s="16"/>
      <c r="B24" s="22"/>
      <c r="C24" s="23"/>
      <c r="D24" s="13" t="s">
        <v>28</v>
      </c>
      <c r="E24" s="34">
        <v>1391</v>
      </c>
      <c r="F24" s="36">
        <v>5007.6</v>
      </c>
      <c r="G24" s="30"/>
      <c r="H24" s="30"/>
      <c r="I24" s="34">
        <v>1391</v>
      </c>
      <c r="J24" s="35">
        <v>5007.6</v>
      </c>
      <c r="K24" s="22"/>
    </row>
    <row r="25" ht="14.25" customHeight="1" spans="1:11">
      <c r="A25" s="16"/>
      <c r="B25" s="22"/>
      <c r="C25" s="23"/>
      <c r="D25" s="13" t="s">
        <v>29</v>
      </c>
      <c r="E25" s="34">
        <v>260</v>
      </c>
      <c r="F25" s="36">
        <v>936</v>
      </c>
      <c r="G25" s="30"/>
      <c r="H25" s="30"/>
      <c r="I25" s="34">
        <v>260</v>
      </c>
      <c r="J25" s="35">
        <v>936</v>
      </c>
      <c r="K25" s="22"/>
    </row>
    <row r="26" ht="14.25" customHeight="1" spans="1:11">
      <c r="A26" s="16"/>
      <c r="B26" s="22"/>
      <c r="C26" s="23"/>
      <c r="D26" s="13" t="s">
        <v>30</v>
      </c>
      <c r="E26" s="34">
        <v>262</v>
      </c>
      <c r="F26" s="36">
        <v>943.2</v>
      </c>
      <c r="G26" s="30"/>
      <c r="H26" s="30"/>
      <c r="I26" s="34">
        <v>262</v>
      </c>
      <c r="J26" s="35">
        <v>943.2</v>
      </c>
      <c r="K26" s="22"/>
    </row>
    <row r="27" ht="14.25" customHeight="1" spans="1:11">
      <c r="A27" s="16"/>
      <c r="B27" s="22"/>
      <c r="C27" s="23"/>
      <c r="D27" s="13" t="s">
        <v>31</v>
      </c>
      <c r="E27" s="34">
        <v>42</v>
      </c>
      <c r="F27" s="36">
        <v>151.2</v>
      </c>
      <c r="G27" s="30"/>
      <c r="H27" s="30"/>
      <c r="I27" s="34">
        <v>42</v>
      </c>
      <c r="J27" s="35">
        <v>151.2</v>
      </c>
      <c r="K27" s="22"/>
    </row>
    <row r="28" ht="14.25" customHeight="1" spans="1:11">
      <c r="A28" s="16"/>
      <c r="B28" s="22"/>
      <c r="C28" s="23"/>
      <c r="D28" s="13" t="s">
        <v>32</v>
      </c>
      <c r="E28" s="34">
        <v>140</v>
      </c>
      <c r="F28" s="36">
        <v>504</v>
      </c>
      <c r="G28" s="30"/>
      <c r="H28" s="30"/>
      <c r="I28" s="34">
        <v>140</v>
      </c>
      <c r="J28" s="35">
        <v>504</v>
      </c>
      <c r="K28" s="22"/>
    </row>
    <row r="29" ht="14.25" customHeight="1" spans="1:11">
      <c r="A29" s="16"/>
      <c r="B29" s="22"/>
      <c r="C29" s="23"/>
      <c r="D29" s="13" t="s">
        <v>33</v>
      </c>
      <c r="E29" s="34">
        <v>91</v>
      </c>
      <c r="F29" s="36">
        <v>440.44</v>
      </c>
      <c r="G29" s="30"/>
      <c r="H29" s="30"/>
      <c r="I29" s="34">
        <v>91</v>
      </c>
      <c r="J29" s="35">
        <v>440.44</v>
      </c>
      <c r="K29" s="22"/>
    </row>
    <row r="30" ht="14.25" customHeight="1" spans="1:11">
      <c r="A30" s="16"/>
      <c r="B30" s="24"/>
      <c r="C30" s="25"/>
      <c r="D30" s="13" t="s">
        <v>34</v>
      </c>
      <c r="E30" s="34">
        <v>2</v>
      </c>
      <c r="F30" s="36">
        <v>7.92</v>
      </c>
      <c r="G30" s="30"/>
      <c r="H30" s="30"/>
      <c r="I30" s="34">
        <v>2</v>
      </c>
      <c r="J30" s="35">
        <v>7.92</v>
      </c>
      <c r="K30" s="22"/>
    </row>
    <row r="31" ht="33" customHeight="1" spans="1:11">
      <c r="A31" s="16"/>
      <c r="B31" s="11">
        <v>3</v>
      </c>
      <c r="C31" s="26"/>
      <c r="D31" s="13" t="s">
        <v>17</v>
      </c>
      <c r="E31" s="30">
        <f t="shared" ref="E31:J31" si="6">SUM(E32:E33)</f>
        <v>2</v>
      </c>
      <c r="F31" s="33">
        <f t="shared" si="6"/>
        <v>6.8</v>
      </c>
      <c r="G31" s="11" t="s">
        <v>18</v>
      </c>
      <c r="H31" s="11" t="s">
        <v>19</v>
      </c>
      <c r="I31" s="30">
        <f t="shared" si="6"/>
        <v>2</v>
      </c>
      <c r="J31" s="33">
        <f t="shared" si="6"/>
        <v>6.8</v>
      </c>
      <c r="K31" s="11" t="s">
        <v>23</v>
      </c>
    </row>
    <row r="32" spans="1:11">
      <c r="A32" s="16"/>
      <c r="B32" s="11"/>
      <c r="C32" s="11" t="s">
        <v>16</v>
      </c>
      <c r="D32" s="13" t="s">
        <v>21</v>
      </c>
      <c r="E32" s="37">
        <v>1</v>
      </c>
      <c r="F32" s="37">
        <v>4.4</v>
      </c>
      <c r="G32" s="30"/>
      <c r="H32" s="30"/>
      <c r="I32" s="37">
        <v>1</v>
      </c>
      <c r="J32" s="37">
        <v>4.4</v>
      </c>
      <c r="K32" s="11"/>
    </row>
    <row r="33" spans="1:11">
      <c r="A33" s="16"/>
      <c r="B33" s="11"/>
      <c r="C33" s="11" t="s">
        <v>35</v>
      </c>
      <c r="D33" s="13" t="s">
        <v>25</v>
      </c>
      <c r="E33" s="37">
        <v>1</v>
      </c>
      <c r="F33" s="37">
        <v>2.4</v>
      </c>
      <c r="G33" s="30"/>
      <c r="H33" s="30"/>
      <c r="I33" s="37">
        <v>1</v>
      </c>
      <c r="J33" s="37">
        <v>2.4</v>
      </c>
      <c r="K33" s="11"/>
    </row>
    <row r="34" spans="1:11">
      <c r="A34" s="7" t="s">
        <v>36</v>
      </c>
      <c r="B34" s="8" t="s">
        <v>15</v>
      </c>
      <c r="C34" s="9"/>
      <c r="D34" s="10"/>
      <c r="E34" s="30">
        <f t="shared" ref="E34:J34" si="7">SUM(E35,E37,E40,E42,E48,E55)</f>
        <v>3155</v>
      </c>
      <c r="F34" s="30">
        <f t="shared" si="7"/>
        <v>8788.4232</v>
      </c>
      <c r="G34" s="30"/>
      <c r="H34" s="30"/>
      <c r="I34" s="30">
        <f t="shared" si="7"/>
        <v>3155</v>
      </c>
      <c r="J34" s="30">
        <f t="shared" si="7"/>
        <v>8788.4232</v>
      </c>
      <c r="K34" s="11"/>
    </row>
    <row r="35" ht="33" customHeight="1" spans="1:11">
      <c r="A35" s="7"/>
      <c r="B35" s="11">
        <v>1</v>
      </c>
      <c r="C35" s="11" t="s">
        <v>37</v>
      </c>
      <c r="D35" s="13" t="s">
        <v>17</v>
      </c>
      <c r="E35" s="30">
        <f t="shared" ref="E35:J35" si="8">SUM(E36)</f>
        <v>2</v>
      </c>
      <c r="F35" s="33">
        <f t="shared" si="8"/>
        <v>36.8172</v>
      </c>
      <c r="G35" s="11" t="s">
        <v>18</v>
      </c>
      <c r="H35" s="11" t="s">
        <v>19</v>
      </c>
      <c r="I35" s="30">
        <f t="shared" si="8"/>
        <v>2</v>
      </c>
      <c r="J35" s="33">
        <f t="shared" si="8"/>
        <v>36.8172</v>
      </c>
      <c r="K35" s="20" t="s">
        <v>20</v>
      </c>
    </row>
    <row r="36" spans="1:11">
      <c r="A36" s="7"/>
      <c r="B36" s="11"/>
      <c r="C36" s="11"/>
      <c r="D36" s="27" t="s">
        <v>38</v>
      </c>
      <c r="E36" s="37">
        <v>2</v>
      </c>
      <c r="F36" s="37">
        <v>36.8172</v>
      </c>
      <c r="G36" s="30"/>
      <c r="H36" s="30"/>
      <c r="I36" s="37">
        <v>2</v>
      </c>
      <c r="J36" s="37">
        <v>36.8172</v>
      </c>
      <c r="K36" s="24"/>
    </row>
    <row r="37" ht="33" customHeight="1" spans="1:11">
      <c r="A37" s="7"/>
      <c r="B37" s="17">
        <v>2</v>
      </c>
      <c r="C37" s="12" t="s">
        <v>16</v>
      </c>
      <c r="D37" s="13" t="s">
        <v>17</v>
      </c>
      <c r="E37" s="30">
        <f t="shared" ref="E37:J37" si="9">SUM(E38:E39)</f>
        <v>164</v>
      </c>
      <c r="F37" s="33">
        <f t="shared" si="9"/>
        <v>494.92</v>
      </c>
      <c r="G37" s="11" t="s">
        <v>18</v>
      </c>
      <c r="H37" s="11" t="s">
        <v>19</v>
      </c>
      <c r="I37" s="30">
        <f t="shared" si="9"/>
        <v>164</v>
      </c>
      <c r="J37" s="33">
        <f t="shared" si="9"/>
        <v>494.92</v>
      </c>
      <c r="K37" s="20" t="s">
        <v>20</v>
      </c>
    </row>
    <row r="38" spans="1:11">
      <c r="A38" s="7"/>
      <c r="B38" s="18"/>
      <c r="C38" s="12"/>
      <c r="D38" s="13" t="s">
        <v>21</v>
      </c>
      <c r="E38" s="37">
        <v>155</v>
      </c>
      <c r="F38" s="37">
        <v>475.12</v>
      </c>
      <c r="G38" s="30"/>
      <c r="H38" s="30"/>
      <c r="I38" s="37">
        <v>155</v>
      </c>
      <c r="J38" s="37">
        <v>475.12</v>
      </c>
      <c r="K38" s="22"/>
    </row>
    <row r="39" spans="1:11">
      <c r="A39" s="7"/>
      <c r="B39" s="19"/>
      <c r="C39" s="12"/>
      <c r="D39" s="13" t="s">
        <v>39</v>
      </c>
      <c r="E39" s="37">
        <v>9</v>
      </c>
      <c r="F39" s="37">
        <v>19.8</v>
      </c>
      <c r="G39" s="30"/>
      <c r="H39" s="30"/>
      <c r="I39" s="37">
        <v>9</v>
      </c>
      <c r="J39" s="37">
        <v>19.8</v>
      </c>
      <c r="K39" s="24"/>
    </row>
    <row r="40" ht="33" customHeight="1" spans="1:11">
      <c r="A40" s="7"/>
      <c r="B40" s="17">
        <v>3</v>
      </c>
      <c r="C40" s="11" t="s">
        <v>40</v>
      </c>
      <c r="D40" s="13" t="s">
        <v>17</v>
      </c>
      <c r="E40" s="30">
        <f t="shared" ref="E40:J40" si="10">SUM(E41)</f>
        <v>95</v>
      </c>
      <c r="F40" s="33">
        <f t="shared" si="10"/>
        <v>470.25</v>
      </c>
      <c r="G40" s="11" t="s">
        <v>18</v>
      </c>
      <c r="H40" s="11" t="s">
        <v>19</v>
      </c>
      <c r="I40" s="30">
        <f t="shared" si="10"/>
        <v>95</v>
      </c>
      <c r="J40" s="33">
        <f t="shared" si="10"/>
        <v>470.25</v>
      </c>
      <c r="K40" s="20" t="s">
        <v>20</v>
      </c>
    </row>
    <row r="41" spans="1:11">
      <c r="A41" s="7"/>
      <c r="B41" s="19"/>
      <c r="C41" s="11"/>
      <c r="D41" s="28" t="s">
        <v>41</v>
      </c>
      <c r="E41" s="34">
        <v>95</v>
      </c>
      <c r="F41" s="34">
        <v>470.25</v>
      </c>
      <c r="G41" s="30"/>
      <c r="H41" s="30"/>
      <c r="I41" s="34">
        <v>95</v>
      </c>
      <c r="J41" s="34">
        <v>470.25</v>
      </c>
      <c r="K41" s="24"/>
    </row>
    <row r="42" ht="33" customHeight="1" spans="1:11">
      <c r="A42" s="7"/>
      <c r="B42" s="17">
        <v>4</v>
      </c>
      <c r="C42" s="11" t="s">
        <v>26</v>
      </c>
      <c r="D42" s="13" t="s">
        <v>17</v>
      </c>
      <c r="E42" s="30">
        <f t="shared" ref="E42:J42" si="11">SUM(E43:E47)</f>
        <v>1857</v>
      </c>
      <c r="F42" s="33">
        <f t="shared" si="11"/>
        <v>4994.512</v>
      </c>
      <c r="G42" s="11" t="s">
        <v>18</v>
      </c>
      <c r="H42" s="11" t="s">
        <v>19</v>
      </c>
      <c r="I42" s="30">
        <f t="shared" si="11"/>
        <v>1857</v>
      </c>
      <c r="J42" s="33">
        <f t="shared" si="11"/>
        <v>4994.512</v>
      </c>
      <c r="K42" s="20" t="s">
        <v>20</v>
      </c>
    </row>
    <row r="43" ht="14.25" customHeight="1" spans="1:11">
      <c r="A43" s="7"/>
      <c r="B43" s="18"/>
      <c r="C43" s="11"/>
      <c r="D43" s="13" t="s">
        <v>28</v>
      </c>
      <c r="E43" s="37">
        <v>865</v>
      </c>
      <c r="F43" s="37">
        <v>2180.88</v>
      </c>
      <c r="G43" s="30"/>
      <c r="H43" s="30"/>
      <c r="I43" s="37">
        <v>865</v>
      </c>
      <c r="J43" s="37">
        <v>2180.88</v>
      </c>
      <c r="K43" s="22"/>
    </row>
    <row r="44" ht="14.25" customHeight="1" spans="1:11">
      <c r="A44" s="7"/>
      <c r="B44" s="18"/>
      <c r="C44" s="11"/>
      <c r="D44" s="13" t="s">
        <v>29</v>
      </c>
      <c r="E44" s="37">
        <v>197</v>
      </c>
      <c r="F44" s="37">
        <v>496.44</v>
      </c>
      <c r="G44" s="30"/>
      <c r="H44" s="30"/>
      <c r="I44" s="37">
        <v>197</v>
      </c>
      <c r="J44" s="37">
        <v>496.44</v>
      </c>
      <c r="K44" s="22"/>
    </row>
    <row r="45" ht="14.25" customHeight="1" spans="1:11">
      <c r="A45" s="7"/>
      <c r="B45" s="18"/>
      <c r="C45" s="11"/>
      <c r="D45" s="13" t="s">
        <v>30</v>
      </c>
      <c r="E45" s="37">
        <v>42</v>
      </c>
      <c r="F45" s="37">
        <v>105.84</v>
      </c>
      <c r="G45" s="30"/>
      <c r="H45" s="30"/>
      <c r="I45" s="37">
        <v>42</v>
      </c>
      <c r="J45" s="37">
        <v>105.84</v>
      </c>
      <c r="K45" s="22"/>
    </row>
    <row r="46" ht="14.25" customHeight="1" spans="1:11">
      <c r="A46" s="7"/>
      <c r="B46" s="18"/>
      <c r="C46" s="11"/>
      <c r="D46" s="13" t="s">
        <v>33</v>
      </c>
      <c r="E46" s="37">
        <v>199</v>
      </c>
      <c r="F46" s="37">
        <v>675.664</v>
      </c>
      <c r="G46" s="30"/>
      <c r="H46" s="30"/>
      <c r="I46" s="37">
        <v>199</v>
      </c>
      <c r="J46" s="37">
        <v>675.664</v>
      </c>
      <c r="K46" s="22"/>
    </row>
    <row r="47" ht="14.25" customHeight="1" spans="1:11">
      <c r="A47" s="7"/>
      <c r="B47" s="18"/>
      <c r="C47" s="11"/>
      <c r="D47" s="13" t="s">
        <v>34</v>
      </c>
      <c r="E47" s="37">
        <v>554</v>
      </c>
      <c r="F47" s="37">
        <v>1535.688</v>
      </c>
      <c r="G47" s="30"/>
      <c r="H47" s="30"/>
      <c r="I47" s="37">
        <v>554</v>
      </c>
      <c r="J47" s="37">
        <v>1535.688</v>
      </c>
      <c r="K47" s="24"/>
    </row>
    <row r="48" ht="33" customHeight="1" spans="1:11">
      <c r="A48" s="7"/>
      <c r="B48" s="18"/>
      <c r="C48" s="11"/>
      <c r="D48" s="13" t="s">
        <v>17</v>
      </c>
      <c r="E48" s="30">
        <f t="shared" ref="E48:J48" si="12">SUM(E49:E54)</f>
        <v>1006</v>
      </c>
      <c r="F48" s="33">
        <f t="shared" si="12"/>
        <v>2702.504</v>
      </c>
      <c r="G48" s="11" t="s">
        <v>18</v>
      </c>
      <c r="H48" s="11" t="s">
        <v>19</v>
      </c>
      <c r="I48" s="30">
        <f t="shared" si="12"/>
        <v>1006</v>
      </c>
      <c r="J48" s="33">
        <f t="shared" si="12"/>
        <v>2702.504</v>
      </c>
      <c r="K48" s="20" t="s">
        <v>23</v>
      </c>
    </row>
    <row r="49" ht="14.25" customHeight="1" spans="1:11">
      <c r="A49" s="7"/>
      <c r="B49" s="18"/>
      <c r="C49" s="11"/>
      <c r="D49" s="13" t="s">
        <v>28</v>
      </c>
      <c r="E49" s="37">
        <v>510</v>
      </c>
      <c r="F49" s="37">
        <v>1285.2</v>
      </c>
      <c r="G49" s="30"/>
      <c r="H49" s="30"/>
      <c r="I49" s="37">
        <v>510</v>
      </c>
      <c r="J49" s="37">
        <v>1285.2</v>
      </c>
      <c r="K49" s="22"/>
    </row>
    <row r="50" ht="14.25" customHeight="1" spans="1:11">
      <c r="A50" s="7"/>
      <c r="B50" s="18"/>
      <c r="C50" s="11"/>
      <c r="D50" s="13" t="s">
        <v>29</v>
      </c>
      <c r="E50" s="37">
        <v>127</v>
      </c>
      <c r="F50" s="37">
        <v>320.04</v>
      </c>
      <c r="G50" s="30"/>
      <c r="H50" s="30"/>
      <c r="I50" s="37">
        <v>127</v>
      </c>
      <c r="J50" s="37">
        <v>320.04</v>
      </c>
      <c r="K50" s="22"/>
    </row>
    <row r="51" ht="14.25" customHeight="1" spans="1:11">
      <c r="A51" s="7"/>
      <c r="B51" s="18"/>
      <c r="C51" s="11"/>
      <c r="D51" s="13" t="s">
        <v>30</v>
      </c>
      <c r="E51" s="37">
        <v>24</v>
      </c>
      <c r="F51" s="37">
        <v>60.48</v>
      </c>
      <c r="G51" s="30"/>
      <c r="H51" s="30"/>
      <c r="I51" s="37">
        <v>24</v>
      </c>
      <c r="J51" s="37">
        <v>60.48</v>
      </c>
      <c r="K51" s="22"/>
    </row>
    <row r="52" ht="14.25" customHeight="1" spans="1:11">
      <c r="A52" s="7"/>
      <c r="B52" s="18"/>
      <c r="C52" s="11"/>
      <c r="D52" s="13" t="s">
        <v>32</v>
      </c>
      <c r="E52" s="37">
        <v>1</v>
      </c>
      <c r="F52" s="37">
        <v>2.52</v>
      </c>
      <c r="G52" s="30"/>
      <c r="H52" s="30"/>
      <c r="I52" s="37">
        <v>1</v>
      </c>
      <c r="J52" s="37">
        <v>2.52</v>
      </c>
      <c r="K52" s="22"/>
    </row>
    <row r="53" ht="14.25" customHeight="1" spans="1:11">
      <c r="A53" s="7"/>
      <c r="B53" s="18"/>
      <c r="C53" s="11"/>
      <c r="D53" s="13" t="s">
        <v>33</v>
      </c>
      <c r="E53" s="37">
        <v>131</v>
      </c>
      <c r="F53" s="37">
        <v>443.828</v>
      </c>
      <c r="G53" s="30"/>
      <c r="H53" s="30"/>
      <c r="I53" s="37">
        <v>131</v>
      </c>
      <c r="J53" s="37">
        <v>443.828</v>
      </c>
      <c r="K53" s="22"/>
    </row>
    <row r="54" ht="14.25" customHeight="1" spans="1:11">
      <c r="A54" s="7"/>
      <c r="B54" s="19"/>
      <c r="C54" s="11"/>
      <c r="D54" s="13" t="s">
        <v>34</v>
      </c>
      <c r="E54" s="37">
        <v>213</v>
      </c>
      <c r="F54" s="37">
        <v>590.436</v>
      </c>
      <c r="G54" s="30"/>
      <c r="H54" s="30"/>
      <c r="I54" s="37">
        <v>213</v>
      </c>
      <c r="J54" s="37">
        <v>590.436</v>
      </c>
      <c r="K54" s="24"/>
    </row>
    <row r="55" ht="33" customHeight="1" spans="1:11">
      <c r="A55" s="7"/>
      <c r="B55" s="11">
        <v>5</v>
      </c>
      <c r="C55" s="26"/>
      <c r="D55" s="13" t="s">
        <v>17</v>
      </c>
      <c r="E55" s="30">
        <f t="shared" ref="E55:J55" si="13">SUM(E56:E57)</f>
        <v>31</v>
      </c>
      <c r="F55" s="33">
        <f t="shared" si="13"/>
        <v>89.42</v>
      </c>
      <c r="G55" s="11" t="s">
        <v>18</v>
      </c>
      <c r="H55" s="11" t="s">
        <v>19</v>
      </c>
      <c r="I55" s="30">
        <f t="shared" si="13"/>
        <v>31</v>
      </c>
      <c r="J55" s="33">
        <f t="shared" si="13"/>
        <v>89.42</v>
      </c>
      <c r="K55" s="20" t="s">
        <v>23</v>
      </c>
    </row>
    <row r="56" ht="14.25" customHeight="1" spans="1:11">
      <c r="A56" s="7"/>
      <c r="B56" s="11"/>
      <c r="C56" s="11" t="s">
        <v>35</v>
      </c>
      <c r="D56" s="13" t="s">
        <v>21</v>
      </c>
      <c r="E56" s="37">
        <v>26</v>
      </c>
      <c r="F56" s="38">
        <v>78.94</v>
      </c>
      <c r="G56" s="30"/>
      <c r="H56" s="30"/>
      <c r="I56" s="37">
        <v>26</v>
      </c>
      <c r="J56" s="38">
        <v>78.94</v>
      </c>
      <c r="K56" s="22"/>
    </row>
    <row r="57" ht="14.25" customHeight="1" spans="1:11">
      <c r="A57" s="7"/>
      <c r="B57" s="11"/>
      <c r="C57" s="11" t="s">
        <v>16</v>
      </c>
      <c r="D57" s="13" t="s">
        <v>39</v>
      </c>
      <c r="E57" s="37">
        <v>5</v>
      </c>
      <c r="F57" s="38">
        <v>10.48</v>
      </c>
      <c r="G57" s="30"/>
      <c r="H57" s="30"/>
      <c r="I57" s="37">
        <v>5</v>
      </c>
      <c r="J57" s="38">
        <v>10.48</v>
      </c>
      <c r="K57" s="24"/>
    </row>
    <row r="58" spans="1:11">
      <c r="A58" s="7" t="s">
        <v>42</v>
      </c>
      <c r="B58" s="11" t="s">
        <v>15</v>
      </c>
      <c r="C58" s="11"/>
      <c r="D58" s="11"/>
      <c r="E58" s="30">
        <f t="shared" ref="E58:J58" si="14">SUM(E59,E64,E66,E69,)</f>
        <v>163</v>
      </c>
      <c r="F58" s="30">
        <f t="shared" si="14"/>
        <v>852.507</v>
      </c>
      <c r="G58" s="30"/>
      <c r="H58" s="30"/>
      <c r="I58" s="30">
        <f>SUM(I59,I64,I66,I69,)</f>
        <v>163</v>
      </c>
      <c r="J58" s="30">
        <f t="shared" si="14"/>
        <v>852.507</v>
      </c>
      <c r="K58" s="22"/>
    </row>
    <row r="59" ht="33" customHeight="1" spans="1:11">
      <c r="A59" s="7"/>
      <c r="B59" s="18">
        <v>1</v>
      </c>
      <c r="C59" s="24" t="s">
        <v>37</v>
      </c>
      <c r="D59" s="29" t="s">
        <v>17</v>
      </c>
      <c r="E59" s="30">
        <f t="shared" ref="E59:J59" si="15">SUM(E60:E63)</f>
        <v>6</v>
      </c>
      <c r="F59" s="33">
        <f t="shared" si="15"/>
        <v>69.372</v>
      </c>
      <c r="G59" s="11" t="s">
        <v>18</v>
      </c>
      <c r="H59" s="11" t="s">
        <v>19</v>
      </c>
      <c r="I59" s="30">
        <f t="shared" si="15"/>
        <v>6</v>
      </c>
      <c r="J59" s="33">
        <f t="shared" si="15"/>
        <v>69.372</v>
      </c>
      <c r="K59" s="20" t="s">
        <v>20</v>
      </c>
    </row>
    <row r="60" ht="14.25" customHeight="1" spans="1:11">
      <c r="A60" s="7"/>
      <c r="B60" s="18"/>
      <c r="C60" s="11"/>
      <c r="D60" s="13" t="s">
        <v>43</v>
      </c>
      <c r="E60" s="37">
        <v>3</v>
      </c>
      <c r="F60" s="38">
        <v>39.204</v>
      </c>
      <c r="G60" s="30"/>
      <c r="H60" s="30"/>
      <c r="I60" s="37">
        <v>3</v>
      </c>
      <c r="J60" s="38">
        <v>39.204</v>
      </c>
      <c r="K60" s="22"/>
    </row>
    <row r="61" ht="14.25" customHeight="1" spans="1:11">
      <c r="A61" s="7"/>
      <c r="B61" s="18"/>
      <c r="C61" s="11"/>
      <c r="D61" s="13" t="s">
        <v>44</v>
      </c>
      <c r="E61" s="37">
        <v>1</v>
      </c>
      <c r="F61" s="38">
        <v>9</v>
      </c>
      <c r="G61" s="30"/>
      <c r="H61" s="30"/>
      <c r="I61" s="37">
        <v>1</v>
      </c>
      <c r="J61" s="38">
        <v>9</v>
      </c>
      <c r="K61" s="22"/>
    </row>
    <row r="62" ht="14.25" customHeight="1" spans="1:11">
      <c r="A62" s="7"/>
      <c r="B62" s="18"/>
      <c r="C62" s="11"/>
      <c r="D62" s="13" t="s">
        <v>45</v>
      </c>
      <c r="E62" s="37">
        <v>1</v>
      </c>
      <c r="F62" s="38">
        <v>13.068</v>
      </c>
      <c r="G62" s="30"/>
      <c r="H62" s="30"/>
      <c r="I62" s="37">
        <v>1</v>
      </c>
      <c r="J62" s="38">
        <v>13.068</v>
      </c>
      <c r="K62" s="22"/>
    </row>
    <row r="63" ht="14.25" customHeight="1" spans="1:11">
      <c r="A63" s="7"/>
      <c r="B63" s="19"/>
      <c r="C63" s="11"/>
      <c r="D63" s="13" t="s">
        <v>46</v>
      </c>
      <c r="E63" s="37">
        <v>1</v>
      </c>
      <c r="F63" s="38">
        <v>8.1</v>
      </c>
      <c r="G63" s="30"/>
      <c r="H63" s="30"/>
      <c r="I63" s="37">
        <v>1</v>
      </c>
      <c r="J63" s="38">
        <v>8.1</v>
      </c>
      <c r="K63" s="24"/>
    </row>
    <row r="64" ht="33" customHeight="1" spans="1:11">
      <c r="A64" s="7"/>
      <c r="B64" s="17">
        <v>2</v>
      </c>
      <c r="C64" s="11" t="s">
        <v>47</v>
      </c>
      <c r="D64" s="13" t="s">
        <v>17</v>
      </c>
      <c r="E64" s="30">
        <f>SUM(E65)</f>
        <v>45</v>
      </c>
      <c r="F64" s="33">
        <f>SUM(F65)</f>
        <v>653.4</v>
      </c>
      <c r="G64" s="11" t="s">
        <v>18</v>
      </c>
      <c r="H64" s="11" t="s">
        <v>19</v>
      </c>
      <c r="I64" s="30">
        <f>SUM(I65)</f>
        <v>45</v>
      </c>
      <c r="J64" s="33">
        <f>SUM(J65)</f>
        <v>653.4</v>
      </c>
      <c r="K64" s="20" t="s">
        <v>20</v>
      </c>
    </row>
    <row r="65" spans="1:11">
      <c r="A65" s="7"/>
      <c r="B65" s="19"/>
      <c r="C65" s="42"/>
      <c r="D65" s="27" t="s">
        <v>48</v>
      </c>
      <c r="E65" s="44">
        <v>45</v>
      </c>
      <c r="F65" s="45">
        <v>653.4</v>
      </c>
      <c r="G65" s="30"/>
      <c r="H65" s="30"/>
      <c r="I65" s="49">
        <v>45</v>
      </c>
      <c r="J65" s="38">
        <v>653.4</v>
      </c>
      <c r="K65" s="24"/>
    </row>
    <row r="66" ht="33" customHeight="1" spans="1:11">
      <c r="A66" s="7"/>
      <c r="B66" s="17">
        <v>3</v>
      </c>
      <c r="C66" s="11" t="s">
        <v>16</v>
      </c>
      <c r="D66" s="13" t="s">
        <v>17</v>
      </c>
      <c r="E66" s="30">
        <f>SUM(E67:E68)</f>
        <v>11</v>
      </c>
      <c r="F66" s="33">
        <f>SUM(F67:F68)</f>
        <v>24.7</v>
      </c>
      <c r="G66" s="11" t="s">
        <v>18</v>
      </c>
      <c r="H66" s="11" t="s">
        <v>19</v>
      </c>
      <c r="I66" s="30">
        <f>SUM(I67:I68)</f>
        <v>11</v>
      </c>
      <c r="J66" s="33">
        <f>SUM(J67:J68)</f>
        <v>24.7</v>
      </c>
      <c r="K66" s="20" t="s">
        <v>20</v>
      </c>
    </row>
    <row r="67" ht="14.25" customHeight="1" spans="1:11">
      <c r="A67" s="7"/>
      <c r="B67" s="18"/>
      <c r="C67" s="11"/>
      <c r="D67" s="13" t="s">
        <v>21</v>
      </c>
      <c r="E67" s="34">
        <v>1</v>
      </c>
      <c r="F67" s="35">
        <v>2.7</v>
      </c>
      <c r="G67" s="30"/>
      <c r="H67" s="30"/>
      <c r="I67" s="34">
        <v>1</v>
      </c>
      <c r="J67" s="35">
        <v>2.7</v>
      </c>
      <c r="K67" s="22"/>
    </row>
    <row r="68" ht="14.25" customHeight="1" spans="1:11">
      <c r="A68" s="7"/>
      <c r="B68" s="19"/>
      <c r="C68" s="11"/>
      <c r="D68" s="13" t="s">
        <v>39</v>
      </c>
      <c r="E68" s="34">
        <v>10</v>
      </c>
      <c r="F68" s="35">
        <v>22</v>
      </c>
      <c r="G68" s="30"/>
      <c r="H68" s="30"/>
      <c r="I68" s="34">
        <v>10</v>
      </c>
      <c r="J68" s="35">
        <v>22</v>
      </c>
      <c r="K68" s="24"/>
    </row>
    <row r="69" ht="33" customHeight="1" spans="1:11">
      <c r="A69" s="7"/>
      <c r="B69" s="17">
        <v>4</v>
      </c>
      <c r="C69" s="26"/>
      <c r="D69" s="13" t="s">
        <v>17</v>
      </c>
      <c r="E69" s="30">
        <f t="shared" ref="E69:J69" si="16">SUM(E70:E79)</f>
        <v>101</v>
      </c>
      <c r="F69" s="33">
        <f t="shared" si="16"/>
        <v>105.035</v>
      </c>
      <c r="G69" s="11" t="s">
        <v>18</v>
      </c>
      <c r="H69" s="11" t="s">
        <v>19</v>
      </c>
      <c r="I69" s="30">
        <f t="shared" si="16"/>
        <v>101</v>
      </c>
      <c r="J69" s="33">
        <f t="shared" si="16"/>
        <v>105.035</v>
      </c>
      <c r="K69" s="20" t="s">
        <v>23</v>
      </c>
    </row>
    <row r="70" spans="1:11">
      <c r="A70" s="7"/>
      <c r="B70" s="18"/>
      <c r="C70" s="11" t="s">
        <v>49</v>
      </c>
      <c r="D70" s="13" t="s">
        <v>50</v>
      </c>
      <c r="E70" s="34">
        <v>3</v>
      </c>
      <c r="F70" s="35">
        <v>2.1</v>
      </c>
      <c r="G70" s="30"/>
      <c r="H70" s="30"/>
      <c r="I70" s="34">
        <v>3</v>
      </c>
      <c r="J70" s="35">
        <v>2.1</v>
      </c>
      <c r="K70" s="22"/>
    </row>
    <row r="71" spans="1:11">
      <c r="A71" s="7"/>
      <c r="B71" s="18"/>
      <c r="C71" s="11"/>
      <c r="D71" s="13" t="s">
        <v>51</v>
      </c>
      <c r="E71" s="34">
        <v>3</v>
      </c>
      <c r="F71" s="35">
        <v>2.1</v>
      </c>
      <c r="G71" s="30"/>
      <c r="H71" s="30"/>
      <c r="I71" s="34">
        <v>3</v>
      </c>
      <c r="J71" s="35">
        <v>2.1</v>
      </c>
      <c r="K71" s="22"/>
    </row>
    <row r="72" spans="1:11">
      <c r="A72" s="7"/>
      <c r="B72" s="18"/>
      <c r="C72" s="11" t="s">
        <v>52</v>
      </c>
      <c r="D72" s="13" t="s">
        <v>53</v>
      </c>
      <c r="E72" s="34">
        <v>33</v>
      </c>
      <c r="F72" s="35">
        <v>27.44</v>
      </c>
      <c r="G72" s="30"/>
      <c r="H72" s="30"/>
      <c r="I72" s="34">
        <v>33</v>
      </c>
      <c r="J72" s="35">
        <v>27.44</v>
      </c>
      <c r="K72" s="22"/>
    </row>
    <row r="73" spans="1:11">
      <c r="A73" s="7"/>
      <c r="B73" s="18"/>
      <c r="C73" s="11"/>
      <c r="D73" s="13" t="s">
        <v>54</v>
      </c>
      <c r="E73" s="34">
        <v>1</v>
      </c>
      <c r="F73" s="35">
        <v>0.7</v>
      </c>
      <c r="G73" s="30"/>
      <c r="H73" s="30"/>
      <c r="I73" s="34">
        <v>1</v>
      </c>
      <c r="J73" s="35">
        <v>0.7</v>
      </c>
      <c r="K73" s="22"/>
    </row>
    <row r="74" ht="14.25" customHeight="1" spans="1:11">
      <c r="A74" s="7"/>
      <c r="B74" s="18"/>
      <c r="C74" s="11" t="s">
        <v>35</v>
      </c>
      <c r="D74" s="13" t="s">
        <v>21</v>
      </c>
      <c r="E74" s="34">
        <v>1</v>
      </c>
      <c r="F74" s="35">
        <v>0.27</v>
      </c>
      <c r="G74" s="30"/>
      <c r="H74" s="30"/>
      <c r="I74" s="34">
        <v>1</v>
      </c>
      <c r="J74" s="35">
        <v>0.27</v>
      </c>
      <c r="K74" s="22"/>
    </row>
    <row r="75" ht="14.25" customHeight="1" spans="1:11">
      <c r="A75" s="7"/>
      <c r="B75" s="18"/>
      <c r="C75" s="11" t="s">
        <v>55</v>
      </c>
      <c r="D75" s="13" t="s">
        <v>56</v>
      </c>
      <c r="E75" s="34">
        <v>15</v>
      </c>
      <c r="F75" s="35">
        <v>23.625</v>
      </c>
      <c r="G75" s="30"/>
      <c r="H75" s="30"/>
      <c r="I75" s="34">
        <v>15</v>
      </c>
      <c r="J75" s="35">
        <v>23.625</v>
      </c>
      <c r="K75" s="22"/>
    </row>
    <row r="76" ht="14.25" customHeight="1" spans="1:11">
      <c r="A76" s="7"/>
      <c r="B76" s="18"/>
      <c r="C76" s="11" t="s">
        <v>16</v>
      </c>
      <c r="D76" s="13" t="s">
        <v>39</v>
      </c>
      <c r="E76" s="34">
        <v>35</v>
      </c>
      <c r="F76" s="35">
        <v>40.29</v>
      </c>
      <c r="G76" s="30"/>
      <c r="H76" s="30"/>
      <c r="I76" s="34">
        <v>35</v>
      </c>
      <c r="J76" s="35">
        <v>40.29</v>
      </c>
      <c r="K76" s="22"/>
    </row>
    <row r="77" ht="14.25" customHeight="1" spans="1:11">
      <c r="A77" s="7"/>
      <c r="B77" s="18"/>
      <c r="C77" s="11"/>
      <c r="D77" s="13" t="s">
        <v>57</v>
      </c>
      <c r="E77" s="34">
        <v>4</v>
      </c>
      <c r="F77" s="35">
        <v>4.31</v>
      </c>
      <c r="G77" s="30"/>
      <c r="H77" s="30"/>
      <c r="I77" s="34">
        <v>4</v>
      </c>
      <c r="J77" s="35">
        <v>4.31</v>
      </c>
      <c r="K77" s="22"/>
    </row>
    <row r="78" ht="14.25" customHeight="1" spans="1:11">
      <c r="A78" s="7"/>
      <c r="B78" s="18"/>
      <c r="C78" s="11"/>
      <c r="D78" s="13" t="s">
        <v>58</v>
      </c>
      <c r="E78" s="34">
        <v>4</v>
      </c>
      <c r="F78" s="35">
        <v>2.8</v>
      </c>
      <c r="G78" s="30"/>
      <c r="H78" s="30"/>
      <c r="I78" s="34">
        <v>4</v>
      </c>
      <c r="J78" s="35">
        <v>2.8</v>
      </c>
      <c r="K78" s="22"/>
    </row>
    <row r="79" ht="14.25" customHeight="1" spans="1:11">
      <c r="A79" s="7"/>
      <c r="B79" s="19"/>
      <c r="C79" s="11" t="s">
        <v>59</v>
      </c>
      <c r="D79" s="13" t="s">
        <v>60</v>
      </c>
      <c r="E79" s="34">
        <v>2</v>
      </c>
      <c r="F79" s="35">
        <v>1.4</v>
      </c>
      <c r="G79" s="30"/>
      <c r="H79" s="30"/>
      <c r="I79" s="34">
        <v>2</v>
      </c>
      <c r="J79" s="35">
        <v>1.4</v>
      </c>
      <c r="K79" s="24"/>
    </row>
    <row r="80" spans="1:11">
      <c r="A80" s="16" t="s">
        <v>61</v>
      </c>
      <c r="B80" s="8" t="s">
        <v>15</v>
      </c>
      <c r="C80" s="9"/>
      <c r="D80" s="10"/>
      <c r="E80" s="30">
        <f t="shared" ref="E80:J80" si="17">SUM(E81,E83,E87,E89,E91,)</f>
        <v>151</v>
      </c>
      <c r="F80" s="30">
        <f t="shared" si="17"/>
        <v>122.2425</v>
      </c>
      <c r="G80" s="30"/>
      <c r="H80" s="30"/>
      <c r="I80" s="30">
        <f t="shared" si="17"/>
        <v>151</v>
      </c>
      <c r="J80" s="30">
        <f t="shared" si="17"/>
        <v>122.2425</v>
      </c>
      <c r="K80" s="11"/>
    </row>
    <row r="81" ht="33" customHeight="1" spans="1:11">
      <c r="A81" s="16"/>
      <c r="B81" s="11">
        <v>1</v>
      </c>
      <c r="C81" s="22" t="s">
        <v>47</v>
      </c>
      <c r="D81" s="24" t="s">
        <v>17</v>
      </c>
      <c r="E81" s="30">
        <f t="shared" ref="E81:J81" si="18">SUM(E82:E82)</f>
        <v>5</v>
      </c>
      <c r="F81" s="41">
        <f t="shared" si="18"/>
        <v>27.5</v>
      </c>
      <c r="G81" s="11" t="s">
        <v>18</v>
      </c>
      <c r="H81" s="11" t="s">
        <v>19</v>
      </c>
      <c r="I81" s="30">
        <f t="shared" si="18"/>
        <v>5</v>
      </c>
      <c r="J81" s="41">
        <f t="shared" si="18"/>
        <v>27.5</v>
      </c>
      <c r="K81" s="20" t="s">
        <v>20</v>
      </c>
    </row>
    <row r="82" ht="17" customHeight="1" spans="1:11">
      <c r="A82" s="16"/>
      <c r="B82" s="11"/>
      <c r="C82" s="22"/>
      <c r="D82" s="43" t="s">
        <v>62</v>
      </c>
      <c r="E82" s="46">
        <v>5</v>
      </c>
      <c r="F82" s="47">
        <v>27.5</v>
      </c>
      <c r="G82" s="30"/>
      <c r="H82" s="30"/>
      <c r="I82" s="46">
        <v>5</v>
      </c>
      <c r="J82" s="50">
        <v>27.5</v>
      </c>
      <c r="K82" s="24"/>
    </row>
    <row r="83" ht="30" customHeight="1" spans="1:11">
      <c r="A83" s="16"/>
      <c r="B83" s="11">
        <v>2</v>
      </c>
      <c r="C83" s="11" t="s">
        <v>16</v>
      </c>
      <c r="D83" s="11" t="s">
        <v>17</v>
      </c>
      <c r="E83" s="30">
        <f t="shared" ref="E83:J83" si="19">SUM(E84:E86)</f>
        <v>3</v>
      </c>
      <c r="F83" s="41">
        <f t="shared" si="19"/>
        <v>1.54</v>
      </c>
      <c r="G83" s="11" t="s">
        <v>18</v>
      </c>
      <c r="H83" s="11" t="s">
        <v>19</v>
      </c>
      <c r="I83" s="30">
        <f t="shared" si="19"/>
        <v>3</v>
      </c>
      <c r="J83" s="41">
        <f t="shared" si="19"/>
        <v>1.54</v>
      </c>
      <c r="K83" s="20" t="s">
        <v>20</v>
      </c>
    </row>
    <row r="84" ht="17" customHeight="1" spans="1:11">
      <c r="A84" s="16"/>
      <c r="B84" s="11"/>
      <c r="C84" s="11"/>
      <c r="D84" s="11" t="s">
        <v>57</v>
      </c>
      <c r="E84" s="48">
        <v>1</v>
      </c>
      <c r="F84" s="36">
        <v>0.35</v>
      </c>
      <c r="G84" s="11"/>
      <c r="H84" s="11"/>
      <c r="I84" s="48">
        <v>1</v>
      </c>
      <c r="J84" s="36">
        <v>0.35</v>
      </c>
      <c r="K84" s="22"/>
    </row>
    <row r="85" ht="17" customHeight="1" spans="1:11">
      <c r="A85" s="16"/>
      <c r="B85" s="11"/>
      <c r="C85" s="11"/>
      <c r="D85" s="11" t="s">
        <v>63</v>
      </c>
      <c r="E85" s="48">
        <v>1</v>
      </c>
      <c r="F85" s="36">
        <v>0.595</v>
      </c>
      <c r="G85" s="11"/>
      <c r="H85" s="11"/>
      <c r="I85" s="48">
        <v>1</v>
      </c>
      <c r="J85" s="36">
        <v>0.595</v>
      </c>
      <c r="K85" s="22"/>
    </row>
    <row r="86" ht="17" customHeight="1" spans="1:11">
      <c r="A86" s="16"/>
      <c r="B86" s="11"/>
      <c r="C86" s="11"/>
      <c r="D86" s="11" t="s">
        <v>64</v>
      </c>
      <c r="E86" s="48">
        <v>1</v>
      </c>
      <c r="F86" s="36">
        <v>0.595</v>
      </c>
      <c r="G86" s="11"/>
      <c r="H86" s="11"/>
      <c r="I86" s="48">
        <v>1</v>
      </c>
      <c r="J86" s="36">
        <v>0.595</v>
      </c>
      <c r="K86" s="24"/>
    </row>
    <row r="87" ht="32" customHeight="1" spans="1:11">
      <c r="A87" s="16"/>
      <c r="B87" s="11">
        <v>3</v>
      </c>
      <c r="C87" s="20" t="s">
        <v>52</v>
      </c>
      <c r="D87" s="11" t="s">
        <v>17</v>
      </c>
      <c r="E87" s="30">
        <f t="shared" ref="E87:J87" si="20">SUM(E88:E88)</f>
        <v>12</v>
      </c>
      <c r="F87" s="41">
        <f t="shared" si="20"/>
        <v>8.07</v>
      </c>
      <c r="G87" s="11" t="s">
        <v>18</v>
      </c>
      <c r="H87" s="11" t="s">
        <v>19</v>
      </c>
      <c r="I87" s="30">
        <f t="shared" si="20"/>
        <v>12</v>
      </c>
      <c r="J87" s="41">
        <f t="shared" si="20"/>
        <v>8.07</v>
      </c>
      <c r="K87" s="20" t="s">
        <v>20</v>
      </c>
    </row>
    <row r="88" ht="17" customHeight="1" spans="1:11">
      <c r="A88" s="16"/>
      <c r="B88" s="11"/>
      <c r="C88" s="22"/>
      <c r="D88" s="11" t="s">
        <v>65</v>
      </c>
      <c r="E88" s="34">
        <v>12</v>
      </c>
      <c r="F88" s="32">
        <v>8.07</v>
      </c>
      <c r="G88" s="11"/>
      <c r="H88" s="11"/>
      <c r="I88" s="34">
        <v>12</v>
      </c>
      <c r="J88" s="32">
        <v>8.07</v>
      </c>
      <c r="K88" s="24"/>
    </row>
    <row r="89" ht="31" customHeight="1" spans="1:11">
      <c r="A89" s="16"/>
      <c r="B89" s="11">
        <v>4</v>
      </c>
      <c r="C89" s="20" t="s">
        <v>59</v>
      </c>
      <c r="D89" s="11" t="s">
        <v>17</v>
      </c>
      <c r="E89" s="30">
        <f t="shared" ref="E89:J89" si="21">SUM(E90:E90)</f>
        <v>1</v>
      </c>
      <c r="F89" s="41">
        <f t="shared" si="21"/>
        <v>0.85</v>
      </c>
      <c r="G89" s="11" t="s">
        <v>18</v>
      </c>
      <c r="H89" s="11" t="s">
        <v>19</v>
      </c>
      <c r="I89" s="30">
        <f t="shared" si="21"/>
        <v>1</v>
      </c>
      <c r="J89" s="41">
        <f t="shared" si="21"/>
        <v>0.85</v>
      </c>
      <c r="K89" s="20" t="s">
        <v>20</v>
      </c>
    </row>
    <row r="90" ht="17" customHeight="1" spans="1:11">
      <c r="A90" s="16"/>
      <c r="B90" s="11"/>
      <c r="C90" s="22"/>
      <c r="D90" s="11" t="s">
        <v>60</v>
      </c>
      <c r="E90" s="48">
        <v>1</v>
      </c>
      <c r="F90" s="36">
        <v>0.85</v>
      </c>
      <c r="G90" s="11"/>
      <c r="H90" s="11"/>
      <c r="I90" s="48">
        <v>1</v>
      </c>
      <c r="J90" s="36">
        <v>0.85</v>
      </c>
      <c r="K90" s="24"/>
    </row>
    <row r="91" ht="30" customHeight="1" spans="1:11">
      <c r="A91" s="16"/>
      <c r="B91" s="20">
        <v>5</v>
      </c>
      <c r="C91" s="26"/>
      <c r="D91" s="11" t="s">
        <v>17</v>
      </c>
      <c r="E91" s="30">
        <f>SUM(E92:E104)</f>
        <v>130</v>
      </c>
      <c r="F91" s="41">
        <f>SUM(F92:F104)</f>
        <v>84.2825</v>
      </c>
      <c r="G91" s="11" t="s">
        <v>18</v>
      </c>
      <c r="H91" s="11" t="s">
        <v>19</v>
      </c>
      <c r="I91" s="30">
        <f>SUM(I92:I104)</f>
        <v>130</v>
      </c>
      <c r="J91" s="41">
        <f>SUM(J92:J104)</f>
        <v>84.2825</v>
      </c>
      <c r="K91" s="20" t="s">
        <v>23</v>
      </c>
    </row>
    <row r="92" ht="17" customHeight="1" spans="1:11">
      <c r="A92" s="16"/>
      <c r="B92" s="22"/>
      <c r="C92" s="11" t="s">
        <v>49</v>
      </c>
      <c r="D92" s="11" t="s">
        <v>50</v>
      </c>
      <c r="E92" s="34">
        <v>3</v>
      </c>
      <c r="F92" s="36">
        <v>1.9</v>
      </c>
      <c r="G92" s="11"/>
      <c r="H92" s="11"/>
      <c r="I92" s="34">
        <v>3</v>
      </c>
      <c r="J92" s="36">
        <v>1.9</v>
      </c>
      <c r="K92" s="22"/>
    </row>
    <row r="93" ht="17" customHeight="1" spans="1:11">
      <c r="A93" s="16"/>
      <c r="B93" s="22"/>
      <c r="C93" s="11"/>
      <c r="D93" s="11" t="s">
        <v>51</v>
      </c>
      <c r="E93" s="34">
        <v>3</v>
      </c>
      <c r="F93" s="36">
        <v>2.295</v>
      </c>
      <c r="G93" s="11"/>
      <c r="H93" s="11"/>
      <c r="I93" s="34">
        <v>3</v>
      </c>
      <c r="J93" s="36">
        <v>2.295</v>
      </c>
      <c r="K93" s="22"/>
    </row>
    <row r="94" ht="17" customHeight="1" spans="1:11">
      <c r="A94" s="16"/>
      <c r="B94" s="22"/>
      <c r="C94" s="11" t="s">
        <v>52</v>
      </c>
      <c r="D94" s="11" t="s">
        <v>53</v>
      </c>
      <c r="E94" s="34">
        <v>12</v>
      </c>
      <c r="F94" s="36">
        <v>8.385</v>
      </c>
      <c r="G94" s="11"/>
      <c r="H94" s="11"/>
      <c r="I94" s="34">
        <v>12</v>
      </c>
      <c r="J94" s="36">
        <v>8.385</v>
      </c>
      <c r="K94" s="22"/>
    </row>
    <row r="95" ht="17" customHeight="1" spans="1:11">
      <c r="A95" s="16"/>
      <c r="B95" s="22"/>
      <c r="C95" s="11"/>
      <c r="D95" s="11" t="s">
        <v>54</v>
      </c>
      <c r="E95" s="34">
        <v>12</v>
      </c>
      <c r="F95" s="36">
        <v>8.4</v>
      </c>
      <c r="G95" s="30"/>
      <c r="H95" s="30"/>
      <c r="I95" s="34">
        <v>12</v>
      </c>
      <c r="J95" s="36">
        <v>8.4</v>
      </c>
      <c r="K95" s="22"/>
    </row>
    <row r="96" ht="15" customHeight="1" spans="1:11">
      <c r="A96" s="16"/>
      <c r="B96" s="22"/>
      <c r="C96" s="11"/>
      <c r="D96" s="11" t="s">
        <v>65</v>
      </c>
      <c r="E96" s="34">
        <v>41</v>
      </c>
      <c r="F96" s="36">
        <v>27.44</v>
      </c>
      <c r="G96" s="30"/>
      <c r="H96" s="30"/>
      <c r="I96" s="34">
        <v>41</v>
      </c>
      <c r="J96" s="36">
        <v>27.44</v>
      </c>
      <c r="K96" s="22"/>
    </row>
    <row r="97" ht="15" customHeight="1" spans="1:11">
      <c r="A97" s="16"/>
      <c r="B97" s="22"/>
      <c r="C97" s="11" t="s">
        <v>55</v>
      </c>
      <c r="D97" s="11" t="s">
        <v>56</v>
      </c>
      <c r="E97" s="34">
        <v>3</v>
      </c>
      <c r="F97" s="36">
        <v>4.2525</v>
      </c>
      <c r="G97" s="30"/>
      <c r="H97" s="30"/>
      <c r="I97" s="34">
        <v>3</v>
      </c>
      <c r="J97" s="36">
        <v>4.2525</v>
      </c>
      <c r="K97" s="22"/>
    </row>
    <row r="98" ht="15" customHeight="1" spans="1:11">
      <c r="A98" s="16"/>
      <c r="B98" s="22"/>
      <c r="C98" s="11" t="s">
        <v>16</v>
      </c>
      <c r="D98" s="11" t="s">
        <v>39</v>
      </c>
      <c r="E98" s="34">
        <v>2</v>
      </c>
      <c r="F98" s="36">
        <v>0.595</v>
      </c>
      <c r="G98" s="30"/>
      <c r="H98" s="30"/>
      <c r="I98" s="34">
        <v>2</v>
      </c>
      <c r="J98" s="36">
        <v>0.595</v>
      </c>
      <c r="K98" s="22"/>
    </row>
    <row r="99" ht="15" customHeight="1" spans="1:11">
      <c r="A99" s="16"/>
      <c r="B99" s="22"/>
      <c r="C99" s="11"/>
      <c r="D99" s="11" t="s">
        <v>64</v>
      </c>
      <c r="E99" s="34">
        <v>10</v>
      </c>
      <c r="F99" s="36">
        <v>6.58</v>
      </c>
      <c r="G99" s="30"/>
      <c r="H99" s="30"/>
      <c r="I99" s="34">
        <v>10</v>
      </c>
      <c r="J99" s="36">
        <v>6.58</v>
      </c>
      <c r="K99" s="22"/>
    </row>
    <row r="100" ht="15" customHeight="1" spans="1:11">
      <c r="A100" s="16"/>
      <c r="B100" s="22"/>
      <c r="C100" s="11"/>
      <c r="D100" s="11" t="s">
        <v>57</v>
      </c>
      <c r="E100" s="34">
        <v>16</v>
      </c>
      <c r="F100" s="36">
        <v>6.05</v>
      </c>
      <c r="G100" s="30"/>
      <c r="H100" s="30"/>
      <c r="I100" s="34">
        <v>16</v>
      </c>
      <c r="J100" s="36">
        <v>6.05</v>
      </c>
      <c r="K100" s="22"/>
    </row>
    <row r="101" ht="15" customHeight="1" spans="1:11">
      <c r="A101" s="16"/>
      <c r="B101" s="22"/>
      <c r="C101" s="11"/>
      <c r="D101" s="11" t="s">
        <v>58</v>
      </c>
      <c r="E101" s="34">
        <v>5</v>
      </c>
      <c r="F101" s="36">
        <v>3.5</v>
      </c>
      <c r="G101" s="30"/>
      <c r="H101" s="30"/>
      <c r="I101" s="34">
        <v>5</v>
      </c>
      <c r="J101" s="36">
        <v>3.5</v>
      </c>
      <c r="K101" s="22"/>
    </row>
    <row r="102" ht="15" customHeight="1" spans="1:11">
      <c r="A102" s="16"/>
      <c r="B102" s="24"/>
      <c r="C102" s="11"/>
      <c r="D102" s="11" t="s">
        <v>63</v>
      </c>
      <c r="E102" s="34">
        <v>9</v>
      </c>
      <c r="F102" s="36">
        <v>5.88</v>
      </c>
      <c r="G102" s="30"/>
      <c r="H102" s="30"/>
      <c r="I102" s="34">
        <v>9</v>
      </c>
      <c r="J102" s="36">
        <v>5.88</v>
      </c>
      <c r="K102" s="24"/>
    </row>
    <row r="103" ht="15" customHeight="1" spans="1:11">
      <c r="A103" s="16"/>
      <c r="B103" s="22"/>
      <c r="C103" s="11" t="s">
        <v>59</v>
      </c>
      <c r="D103" s="11" t="s">
        <v>66</v>
      </c>
      <c r="E103" s="34">
        <v>10</v>
      </c>
      <c r="F103" s="36">
        <v>6.415</v>
      </c>
      <c r="G103" s="30"/>
      <c r="H103" s="30"/>
      <c r="I103" s="34">
        <v>10</v>
      </c>
      <c r="J103" s="36">
        <v>6.415</v>
      </c>
      <c r="K103" s="22"/>
    </row>
    <row r="104" ht="15" customHeight="1" spans="1:11">
      <c r="A104" s="16"/>
      <c r="B104" s="22"/>
      <c r="C104" s="11"/>
      <c r="D104" s="11" t="s">
        <v>60</v>
      </c>
      <c r="E104" s="34">
        <v>4</v>
      </c>
      <c r="F104" s="36">
        <v>2.59</v>
      </c>
      <c r="G104" s="30"/>
      <c r="H104" s="30"/>
      <c r="I104" s="34">
        <v>4</v>
      </c>
      <c r="J104" s="36">
        <v>2.59</v>
      </c>
      <c r="K104" s="22"/>
    </row>
    <row r="105" ht="15" customHeight="1" spans="1:11">
      <c r="A105" s="7" t="s">
        <v>67</v>
      </c>
      <c r="B105" s="13" t="s">
        <v>15</v>
      </c>
      <c r="C105" s="11"/>
      <c r="D105" s="11"/>
      <c r="E105" s="30">
        <f t="shared" ref="E105:J105" si="22">SUM(E106,E108,E110,E113,E117,E121,E125,E131,E133,E135,E140,E143,E146,)</f>
        <v>1113</v>
      </c>
      <c r="F105" s="33">
        <f t="shared" si="22"/>
        <v>740.511</v>
      </c>
      <c r="G105" s="30"/>
      <c r="H105" s="30"/>
      <c r="I105" s="30">
        <f t="shared" si="22"/>
        <v>1113</v>
      </c>
      <c r="J105" s="33">
        <f t="shared" si="22"/>
        <v>740.511</v>
      </c>
      <c r="K105" s="11"/>
    </row>
    <row r="106" ht="33" customHeight="1" spans="1:11">
      <c r="A106" s="7"/>
      <c r="B106" s="13">
        <v>1</v>
      </c>
      <c r="C106" s="11" t="s">
        <v>37</v>
      </c>
      <c r="D106" s="11" t="s">
        <v>17</v>
      </c>
      <c r="E106" s="30">
        <f t="shared" ref="E106:J106" si="23">SUM(E107:E107)</f>
        <v>5</v>
      </c>
      <c r="F106" s="41">
        <f t="shared" si="23"/>
        <v>24.75</v>
      </c>
      <c r="G106" s="11" t="s">
        <v>18</v>
      </c>
      <c r="H106" s="11" t="s">
        <v>19</v>
      </c>
      <c r="I106" s="30">
        <f t="shared" si="23"/>
        <v>5</v>
      </c>
      <c r="J106" s="41">
        <f t="shared" si="23"/>
        <v>24.75</v>
      </c>
      <c r="K106" s="20" t="s">
        <v>20</v>
      </c>
    </row>
    <row r="107" spans="1:11">
      <c r="A107" s="7"/>
      <c r="B107" s="13"/>
      <c r="C107" s="11"/>
      <c r="D107" s="11" t="s">
        <v>68</v>
      </c>
      <c r="E107" s="48">
        <v>5</v>
      </c>
      <c r="F107" s="36">
        <v>24.75</v>
      </c>
      <c r="G107" s="30"/>
      <c r="H107" s="30"/>
      <c r="I107" s="48">
        <v>5</v>
      </c>
      <c r="J107" s="36">
        <v>24.75</v>
      </c>
      <c r="K107" s="24"/>
    </row>
    <row r="108" ht="34" customHeight="1" spans="1:11">
      <c r="A108" s="7"/>
      <c r="B108" s="13">
        <v>2</v>
      </c>
      <c r="C108" s="22" t="s">
        <v>47</v>
      </c>
      <c r="D108" s="11" t="s">
        <v>17</v>
      </c>
      <c r="E108" s="30">
        <f t="shared" ref="E108:J108" si="24">SUM(E109:E109)</f>
        <v>2</v>
      </c>
      <c r="F108" s="41">
        <f t="shared" si="24"/>
        <v>9.9</v>
      </c>
      <c r="G108" s="11" t="s">
        <v>18</v>
      </c>
      <c r="H108" s="11" t="s">
        <v>19</v>
      </c>
      <c r="I108" s="30">
        <f t="shared" si="24"/>
        <v>2</v>
      </c>
      <c r="J108" s="41">
        <f t="shared" si="24"/>
        <v>9.9</v>
      </c>
      <c r="K108" s="20" t="s">
        <v>20</v>
      </c>
    </row>
    <row r="109" ht="14.25" customHeight="1" spans="1:11">
      <c r="A109" s="7"/>
      <c r="B109" s="13"/>
      <c r="C109" s="22"/>
      <c r="D109" s="37" t="s">
        <v>62</v>
      </c>
      <c r="E109" s="48">
        <v>2</v>
      </c>
      <c r="F109" s="36">
        <v>9.9</v>
      </c>
      <c r="G109" s="11"/>
      <c r="H109" s="11"/>
      <c r="I109" s="48">
        <v>2</v>
      </c>
      <c r="J109" s="36">
        <v>9.9</v>
      </c>
      <c r="K109" s="24"/>
    </row>
    <row r="110" ht="34" customHeight="1" spans="1:11">
      <c r="A110" s="7"/>
      <c r="B110" s="13">
        <v>3</v>
      </c>
      <c r="C110" s="20" t="s">
        <v>69</v>
      </c>
      <c r="D110" s="11" t="s">
        <v>17</v>
      </c>
      <c r="E110" s="30">
        <f t="shared" ref="E110:J110" si="25">SUM(E111:E112)</f>
        <v>21</v>
      </c>
      <c r="F110" s="41">
        <f t="shared" si="25"/>
        <v>16.998</v>
      </c>
      <c r="G110" s="11" t="s">
        <v>18</v>
      </c>
      <c r="H110" s="11" t="s">
        <v>19</v>
      </c>
      <c r="I110" s="30">
        <f t="shared" si="25"/>
        <v>21</v>
      </c>
      <c r="J110" s="41">
        <f t="shared" si="25"/>
        <v>16.998</v>
      </c>
      <c r="K110" s="20" t="s">
        <v>70</v>
      </c>
    </row>
    <row r="111" spans="1:11">
      <c r="A111" s="7"/>
      <c r="B111" s="13"/>
      <c r="C111" s="22"/>
      <c r="D111" s="11" t="s">
        <v>71</v>
      </c>
      <c r="E111" s="48">
        <v>15</v>
      </c>
      <c r="F111" s="32">
        <v>7.548</v>
      </c>
      <c r="G111" s="30"/>
      <c r="H111" s="30"/>
      <c r="I111" s="48">
        <v>15</v>
      </c>
      <c r="J111" s="32">
        <v>7.548</v>
      </c>
      <c r="K111" s="22"/>
    </row>
    <row r="112" spans="1:11">
      <c r="A112" s="7"/>
      <c r="B112" s="13"/>
      <c r="C112" s="24"/>
      <c r="D112" s="11" t="s">
        <v>72</v>
      </c>
      <c r="E112" s="48">
        <v>6</v>
      </c>
      <c r="F112" s="32">
        <v>9.45</v>
      </c>
      <c r="G112" s="30"/>
      <c r="H112" s="30"/>
      <c r="I112" s="48">
        <v>6</v>
      </c>
      <c r="J112" s="32">
        <v>9.45</v>
      </c>
      <c r="K112" s="24"/>
    </row>
    <row r="113" ht="31" customHeight="1" spans="1:11">
      <c r="A113" s="7"/>
      <c r="B113" s="13">
        <v>4</v>
      </c>
      <c r="C113" s="11" t="s">
        <v>16</v>
      </c>
      <c r="D113" s="11" t="s">
        <v>17</v>
      </c>
      <c r="E113" s="30">
        <f t="shared" ref="E113:J113" si="26">SUM(E114:E116)</f>
        <v>290</v>
      </c>
      <c r="F113" s="41">
        <f t="shared" si="26"/>
        <v>166.068</v>
      </c>
      <c r="G113" s="11" t="s">
        <v>18</v>
      </c>
      <c r="H113" s="11" t="s">
        <v>19</v>
      </c>
      <c r="I113" s="30">
        <f t="shared" si="26"/>
        <v>290</v>
      </c>
      <c r="J113" s="41">
        <f t="shared" si="26"/>
        <v>166.068</v>
      </c>
      <c r="K113" s="20" t="s">
        <v>70</v>
      </c>
    </row>
    <row r="114" ht="19" customHeight="1" spans="1:11">
      <c r="A114" s="7"/>
      <c r="B114" s="13"/>
      <c r="C114" s="11"/>
      <c r="D114" s="11" t="s">
        <v>73</v>
      </c>
      <c r="E114" s="48">
        <v>42</v>
      </c>
      <c r="F114" s="32">
        <v>20.146</v>
      </c>
      <c r="G114" s="11"/>
      <c r="H114" s="11"/>
      <c r="I114" s="48">
        <v>42</v>
      </c>
      <c r="J114" s="32">
        <v>20.146</v>
      </c>
      <c r="K114" s="22"/>
    </row>
    <row r="115" ht="19" customHeight="1" spans="1:11">
      <c r="A115" s="7"/>
      <c r="B115" s="13"/>
      <c r="C115" s="11"/>
      <c r="D115" s="11" t="s">
        <v>74</v>
      </c>
      <c r="E115" s="48">
        <v>38</v>
      </c>
      <c r="F115" s="32">
        <v>18.088</v>
      </c>
      <c r="G115" s="11"/>
      <c r="H115" s="11"/>
      <c r="I115" s="48">
        <v>38</v>
      </c>
      <c r="J115" s="32">
        <v>18.088</v>
      </c>
      <c r="K115" s="22"/>
    </row>
    <row r="116" ht="19" customHeight="1" spans="1:11">
      <c r="A116" s="7"/>
      <c r="B116" s="13"/>
      <c r="C116" s="11"/>
      <c r="D116" s="11" t="s">
        <v>63</v>
      </c>
      <c r="E116" s="48">
        <v>210</v>
      </c>
      <c r="F116" s="32">
        <v>127.834</v>
      </c>
      <c r="G116" s="11"/>
      <c r="H116" s="11"/>
      <c r="I116" s="48">
        <v>210</v>
      </c>
      <c r="J116" s="32">
        <v>127.834</v>
      </c>
      <c r="K116" s="24"/>
    </row>
    <row r="117" ht="30" customHeight="1" spans="1:11">
      <c r="A117" s="7"/>
      <c r="B117" s="13">
        <v>5</v>
      </c>
      <c r="C117" s="20" t="s">
        <v>52</v>
      </c>
      <c r="D117" s="11" t="s">
        <v>17</v>
      </c>
      <c r="E117" s="30">
        <f t="shared" ref="E117:J117" si="27">SUM(E118:E120)</f>
        <v>150</v>
      </c>
      <c r="F117" s="41">
        <f t="shared" si="27"/>
        <v>72.478</v>
      </c>
      <c r="G117" s="11" t="s">
        <v>18</v>
      </c>
      <c r="H117" s="11" t="s">
        <v>19</v>
      </c>
      <c r="I117" s="30">
        <f t="shared" si="27"/>
        <v>150</v>
      </c>
      <c r="J117" s="41">
        <f t="shared" si="27"/>
        <v>72.478</v>
      </c>
      <c r="K117" s="20" t="s">
        <v>70</v>
      </c>
    </row>
    <row r="118" ht="15" customHeight="1" spans="1:11">
      <c r="A118" s="7"/>
      <c r="B118" s="13"/>
      <c r="C118" s="22"/>
      <c r="D118" s="11" t="s">
        <v>75</v>
      </c>
      <c r="E118" s="34">
        <v>49</v>
      </c>
      <c r="F118" s="32">
        <v>23.94</v>
      </c>
      <c r="G118" s="11"/>
      <c r="H118" s="11"/>
      <c r="I118" s="34">
        <v>49</v>
      </c>
      <c r="J118" s="32">
        <v>23.94</v>
      </c>
      <c r="K118" s="22"/>
    </row>
    <row r="119" ht="15" customHeight="1" spans="1:11">
      <c r="A119" s="7"/>
      <c r="B119" s="13"/>
      <c r="C119" s="22"/>
      <c r="D119" s="11" t="s">
        <v>65</v>
      </c>
      <c r="E119" s="34">
        <v>61</v>
      </c>
      <c r="F119" s="32">
        <v>29.344</v>
      </c>
      <c r="G119" s="11"/>
      <c r="H119" s="11"/>
      <c r="I119" s="34">
        <v>61</v>
      </c>
      <c r="J119" s="32">
        <v>29.344</v>
      </c>
      <c r="K119" s="22"/>
    </row>
    <row r="120" ht="15" customHeight="1" spans="1:11">
      <c r="A120" s="7"/>
      <c r="B120" s="13"/>
      <c r="C120" s="22"/>
      <c r="D120" s="11" t="s">
        <v>76</v>
      </c>
      <c r="E120" s="34">
        <v>40</v>
      </c>
      <c r="F120" s="32">
        <v>19.194</v>
      </c>
      <c r="G120" s="11"/>
      <c r="H120" s="11"/>
      <c r="I120" s="34">
        <v>40</v>
      </c>
      <c r="J120" s="32">
        <v>19.194</v>
      </c>
      <c r="K120" s="24"/>
    </row>
    <row r="121" ht="33" customHeight="1" spans="1:11">
      <c r="A121" s="7"/>
      <c r="B121" s="13">
        <v>6</v>
      </c>
      <c r="C121" s="20" t="s">
        <v>49</v>
      </c>
      <c r="D121" s="11" t="s">
        <v>17</v>
      </c>
      <c r="E121" s="30">
        <f t="shared" ref="E121:J121" si="28">SUM(E122:E124)</f>
        <v>14</v>
      </c>
      <c r="F121" s="41">
        <f t="shared" si="28"/>
        <v>7.276</v>
      </c>
      <c r="G121" s="11" t="s">
        <v>18</v>
      </c>
      <c r="H121" s="11" t="s">
        <v>19</v>
      </c>
      <c r="I121" s="30">
        <f t="shared" si="28"/>
        <v>14</v>
      </c>
      <c r="J121" s="41">
        <f t="shared" si="28"/>
        <v>7.276</v>
      </c>
      <c r="K121" s="20" t="s">
        <v>70</v>
      </c>
    </row>
    <row r="122" spans="1:11">
      <c r="A122" s="7"/>
      <c r="B122" s="13"/>
      <c r="C122" s="22"/>
      <c r="D122" s="11" t="s">
        <v>77</v>
      </c>
      <c r="E122" s="34">
        <v>2</v>
      </c>
      <c r="F122" s="32">
        <v>0.952</v>
      </c>
      <c r="G122" s="11"/>
      <c r="H122" s="11"/>
      <c r="I122" s="34">
        <v>2</v>
      </c>
      <c r="J122" s="32">
        <v>0.952</v>
      </c>
      <c r="K122" s="22"/>
    </row>
    <row r="123" spans="1:11">
      <c r="A123" s="7"/>
      <c r="B123" s="13"/>
      <c r="C123" s="22"/>
      <c r="D123" s="11" t="s">
        <v>78</v>
      </c>
      <c r="E123" s="34">
        <v>3</v>
      </c>
      <c r="F123" s="32">
        <v>1.428</v>
      </c>
      <c r="G123" s="11"/>
      <c r="H123" s="11"/>
      <c r="I123" s="34">
        <v>3</v>
      </c>
      <c r="J123" s="32">
        <v>1.428</v>
      </c>
      <c r="K123" s="22"/>
    </row>
    <row r="124" spans="1:11">
      <c r="A124" s="7"/>
      <c r="B124" s="13"/>
      <c r="C124" s="22"/>
      <c r="D124" s="11" t="s">
        <v>79</v>
      </c>
      <c r="E124" s="34">
        <v>9</v>
      </c>
      <c r="F124" s="32">
        <v>4.896</v>
      </c>
      <c r="G124" s="11"/>
      <c r="H124" s="11"/>
      <c r="I124" s="34">
        <v>9</v>
      </c>
      <c r="J124" s="32">
        <v>4.896</v>
      </c>
      <c r="K124" s="24"/>
    </row>
    <row r="125" ht="40.5" spans="1:11">
      <c r="A125" s="7"/>
      <c r="B125" s="13">
        <v>7</v>
      </c>
      <c r="C125" s="20" t="s">
        <v>80</v>
      </c>
      <c r="D125" s="11" t="s">
        <v>17</v>
      </c>
      <c r="E125" s="30">
        <f t="shared" ref="E125:J125" si="29">SUM(E126:E130)</f>
        <v>110</v>
      </c>
      <c r="F125" s="41">
        <f t="shared" si="29"/>
        <v>138.78</v>
      </c>
      <c r="G125" s="11" t="s">
        <v>18</v>
      </c>
      <c r="H125" s="11" t="s">
        <v>19</v>
      </c>
      <c r="I125" s="30">
        <f t="shared" si="29"/>
        <v>110</v>
      </c>
      <c r="J125" s="41">
        <f t="shared" si="29"/>
        <v>138.78</v>
      </c>
      <c r="K125" s="20" t="s">
        <v>70</v>
      </c>
    </row>
    <row r="126" spans="1:11">
      <c r="A126" s="7"/>
      <c r="B126" s="13"/>
      <c r="C126" s="22"/>
      <c r="D126" s="11" t="s">
        <v>81</v>
      </c>
      <c r="E126" s="34">
        <v>54</v>
      </c>
      <c r="F126" s="32">
        <v>68.04</v>
      </c>
      <c r="G126" s="11"/>
      <c r="H126" s="11"/>
      <c r="I126" s="34">
        <v>54</v>
      </c>
      <c r="J126" s="32">
        <v>68.04</v>
      </c>
      <c r="K126" s="22"/>
    </row>
    <row r="127" spans="1:11">
      <c r="A127" s="7"/>
      <c r="B127" s="13"/>
      <c r="C127" s="22"/>
      <c r="D127" s="11" t="s">
        <v>82</v>
      </c>
      <c r="E127" s="34">
        <v>36</v>
      </c>
      <c r="F127" s="32">
        <v>45.36</v>
      </c>
      <c r="G127" s="11"/>
      <c r="H127" s="11"/>
      <c r="I127" s="34">
        <v>36</v>
      </c>
      <c r="J127" s="32">
        <v>45.36</v>
      </c>
      <c r="K127" s="22"/>
    </row>
    <row r="128" spans="1:11">
      <c r="A128" s="7"/>
      <c r="B128" s="13"/>
      <c r="C128" s="22"/>
      <c r="D128" s="11" t="s">
        <v>83</v>
      </c>
      <c r="E128" s="34">
        <v>8</v>
      </c>
      <c r="F128" s="32">
        <v>10.08</v>
      </c>
      <c r="G128" s="11"/>
      <c r="H128" s="11"/>
      <c r="I128" s="34">
        <v>8</v>
      </c>
      <c r="J128" s="32">
        <v>10.08</v>
      </c>
      <c r="K128" s="22"/>
    </row>
    <row r="129" ht="14.25" customHeight="1" spans="1:11">
      <c r="A129" s="7"/>
      <c r="B129" s="13"/>
      <c r="C129" s="22"/>
      <c r="D129" s="11" t="s">
        <v>84</v>
      </c>
      <c r="E129" s="34">
        <v>11</v>
      </c>
      <c r="F129" s="32">
        <v>13.86</v>
      </c>
      <c r="G129" s="11"/>
      <c r="H129" s="11"/>
      <c r="I129" s="34">
        <v>11</v>
      </c>
      <c r="J129" s="32">
        <v>13.86</v>
      </c>
      <c r="K129" s="22"/>
    </row>
    <row r="130" ht="14.25" customHeight="1" spans="1:11">
      <c r="A130" s="7"/>
      <c r="B130" s="13"/>
      <c r="C130" s="22"/>
      <c r="D130" s="11" t="s">
        <v>85</v>
      </c>
      <c r="E130" s="34">
        <v>1</v>
      </c>
      <c r="F130" s="32">
        <v>1.44</v>
      </c>
      <c r="G130" s="11"/>
      <c r="H130" s="11"/>
      <c r="I130" s="34">
        <v>1</v>
      </c>
      <c r="J130" s="32">
        <v>1.44</v>
      </c>
      <c r="K130" s="24"/>
    </row>
    <row r="131" ht="30" customHeight="1" spans="1:11">
      <c r="A131" s="7"/>
      <c r="B131" s="13">
        <v>8</v>
      </c>
      <c r="C131" s="20" t="s">
        <v>86</v>
      </c>
      <c r="D131" s="11" t="s">
        <v>17</v>
      </c>
      <c r="E131" s="30">
        <f t="shared" ref="E131:J131" si="30">SUM(E132:E132)</f>
        <v>1</v>
      </c>
      <c r="F131" s="41">
        <f t="shared" si="30"/>
        <v>1.134</v>
      </c>
      <c r="G131" s="11" t="s">
        <v>18</v>
      </c>
      <c r="H131" s="11" t="s">
        <v>19</v>
      </c>
      <c r="I131" s="30">
        <f t="shared" si="30"/>
        <v>1</v>
      </c>
      <c r="J131" s="41">
        <f t="shared" si="30"/>
        <v>1.134</v>
      </c>
      <c r="K131" s="20" t="s">
        <v>70</v>
      </c>
    </row>
    <row r="132" spans="1:11">
      <c r="A132" s="7"/>
      <c r="B132" s="13"/>
      <c r="C132" s="22"/>
      <c r="D132" s="11" t="s">
        <v>56</v>
      </c>
      <c r="E132" s="34">
        <v>1</v>
      </c>
      <c r="F132" s="32">
        <v>1.134</v>
      </c>
      <c r="G132" s="11"/>
      <c r="H132" s="11"/>
      <c r="I132" s="34">
        <v>1</v>
      </c>
      <c r="J132" s="32">
        <v>1.134</v>
      </c>
      <c r="K132" s="24"/>
    </row>
    <row r="133" ht="32" customHeight="1" spans="1:11">
      <c r="A133" s="7"/>
      <c r="B133" s="13">
        <v>9</v>
      </c>
      <c r="C133" s="20" t="s">
        <v>40</v>
      </c>
      <c r="D133" s="11" t="s">
        <v>17</v>
      </c>
      <c r="E133" s="30">
        <f t="shared" ref="E133:J133" si="31">SUM(E134:E134)</f>
        <v>3</v>
      </c>
      <c r="F133" s="41">
        <f t="shared" si="31"/>
        <v>3.402</v>
      </c>
      <c r="G133" s="11" t="s">
        <v>18</v>
      </c>
      <c r="H133" s="11" t="s">
        <v>19</v>
      </c>
      <c r="I133" s="30">
        <f t="shared" si="31"/>
        <v>3</v>
      </c>
      <c r="J133" s="41">
        <f t="shared" si="31"/>
        <v>3.402</v>
      </c>
      <c r="K133" s="20" t="s">
        <v>70</v>
      </c>
    </row>
    <row r="134" spans="1:11">
      <c r="A134" s="7"/>
      <c r="B134" s="51"/>
      <c r="C134" s="22"/>
      <c r="D134" s="11" t="s">
        <v>87</v>
      </c>
      <c r="E134" s="48">
        <v>3</v>
      </c>
      <c r="F134" s="36">
        <v>3.402</v>
      </c>
      <c r="G134" s="11"/>
      <c r="H134" s="11"/>
      <c r="I134" s="48">
        <v>3</v>
      </c>
      <c r="J134" s="36">
        <v>3.402</v>
      </c>
      <c r="K134" s="24"/>
    </row>
    <row r="135" ht="40.5" spans="1:11">
      <c r="A135" s="7"/>
      <c r="B135" s="13">
        <v>10</v>
      </c>
      <c r="C135" s="20" t="s">
        <v>88</v>
      </c>
      <c r="D135" s="11" t="s">
        <v>17</v>
      </c>
      <c r="E135" s="30">
        <f t="shared" ref="E135:J135" si="32">SUM(E136:E139)</f>
        <v>40</v>
      </c>
      <c r="F135" s="41">
        <f t="shared" si="32"/>
        <v>25.703</v>
      </c>
      <c r="G135" s="11" t="s">
        <v>18</v>
      </c>
      <c r="H135" s="11" t="s">
        <v>19</v>
      </c>
      <c r="I135" s="30">
        <f t="shared" si="32"/>
        <v>40</v>
      </c>
      <c r="J135" s="41">
        <f t="shared" si="32"/>
        <v>25.703</v>
      </c>
      <c r="K135" s="20" t="s">
        <v>70</v>
      </c>
    </row>
    <row r="136" spans="1:11">
      <c r="A136" s="7"/>
      <c r="B136" s="13"/>
      <c r="C136" s="22"/>
      <c r="D136" s="11" t="s">
        <v>89</v>
      </c>
      <c r="E136" s="34">
        <v>3</v>
      </c>
      <c r="F136" s="32">
        <v>1.428</v>
      </c>
      <c r="G136" s="11"/>
      <c r="H136" s="11"/>
      <c r="I136" s="34">
        <v>3</v>
      </c>
      <c r="J136" s="32">
        <v>1.428</v>
      </c>
      <c r="K136" s="22"/>
    </row>
    <row r="137" spans="1:11">
      <c r="A137" s="7"/>
      <c r="B137" s="13"/>
      <c r="C137" s="22"/>
      <c r="D137" s="11" t="s">
        <v>90</v>
      </c>
      <c r="E137" s="34">
        <v>10</v>
      </c>
      <c r="F137" s="32">
        <v>6.146</v>
      </c>
      <c r="G137" s="11"/>
      <c r="H137" s="11"/>
      <c r="I137" s="34">
        <v>10</v>
      </c>
      <c r="J137" s="32">
        <v>6.146</v>
      </c>
      <c r="K137" s="22"/>
    </row>
    <row r="138" spans="1:11">
      <c r="A138" s="7"/>
      <c r="B138" s="13"/>
      <c r="C138" s="22"/>
      <c r="D138" s="11" t="s">
        <v>91</v>
      </c>
      <c r="E138" s="34">
        <v>21</v>
      </c>
      <c r="F138" s="32">
        <v>13.23</v>
      </c>
      <c r="G138" s="11"/>
      <c r="H138" s="11"/>
      <c r="I138" s="34">
        <v>21</v>
      </c>
      <c r="J138" s="32">
        <v>13.23</v>
      </c>
      <c r="K138" s="22"/>
    </row>
    <row r="139" spans="1:11">
      <c r="A139" s="7"/>
      <c r="B139" s="13"/>
      <c r="C139" s="22"/>
      <c r="D139" s="11" t="s">
        <v>92</v>
      </c>
      <c r="E139" s="34">
        <v>6</v>
      </c>
      <c r="F139" s="32">
        <v>4.899</v>
      </c>
      <c r="G139" s="11"/>
      <c r="H139" s="11"/>
      <c r="I139" s="34">
        <v>6</v>
      </c>
      <c r="J139" s="32">
        <v>4.899</v>
      </c>
      <c r="K139" s="24"/>
    </row>
    <row r="140" ht="36" customHeight="1" spans="1:11">
      <c r="A140" s="7"/>
      <c r="B140" s="13">
        <v>11</v>
      </c>
      <c r="C140" s="20" t="s">
        <v>93</v>
      </c>
      <c r="D140" s="11" t="s">
        <v>17</v>
      </c>
      <c r="E140" s="30">
        <f t="shared" ref="E140:J140" si="33">SUM(E141:E142)</f>
        <v>82</v>
      </c>
      <c r="F140" s="41">
        <f t="shared" si="33"/>
        <v>39.494</v>
      </c>
      <c r="G140" s="11" t="s">
        <v>18</v>
      </c>
      <c r="H140" s="11" t="s">
        <v>19</v>
      </c>
      <c r="I140" s="30">
        <f t="shared" si="33"/>
        <v>82</v>
      </c>
      <c r="J140" s="41">
        <f t="shared" si="33"/>
        <v>39.494</v>
      </c>
      <c r="K140" s="20" t="s">
        <v>70</v>
      </c>
    </row>
    <row r="141" ht="17" customHeight="1" spans="1:11">
      <c r="A141" s="7"/>
      <c r="B141" s="13"/>
      <c r="C141" s="22"/>
      <c r="D141" s="11" t="s">
        <v>94</v>
      </c>
      <c r="E141" s="34">
        <v>68</v>
      </c>
      <c r="F141" s="32">
        <v>32.83</v>
      </c>
      <c r="G141" s="11"/>
      <c r="H141" s="11"/>
      <c r="I141" s="34">
        <v>68</v>
      </c>
      <c r="J141" s="32">
        <v>32.83</v>
      </c>
      <c r="K141" s="22"/>
    </row>
    <row r="142" ht="20" customHeight="1" spans="1:11">
      <c r="A142" s="7"/>
      <c r="B142" s="13"/>
      <c r="C142" s="22"/>
      <c r="D142" s="11" t="s">
        <v>95</v>
      </c>
      <c r="E142" s="34">
        <v>14</v>
      </c>
      <c r="F142" s="32">
        <v>6.664</v>
      </c>
      <c r="G142" s="41"/>
      <c r="H142" s="41"/>
      <c r="I142" s="34">
        <v>14</v>
      </c>
      <c r="J142" s="32">
        <v>6.664</v>
      </c>
      <c r="K142" s="24"/>
    </row>
    <row r="143" ht="40.5" spans="1:11">
      <c r="A143" s="7"/>
      <c r="B143" s="13">
        <v>12</v>
      </c>
      <c r="C143" s="52" t="s">
        <v>59</v>
      </c>
      <c r="D143" s="11" t="s">
        <v>17</v>
      </c>
      <c r="E143" s="30">
        <f t="shared" ref="E143:J143" si="34">SUM(E144:E145)</f>
        <v>10</v>
      </c>
      <c r="F143" s="41">
        <f t="shared" si="34"/>
        <v>5.576</v>
      </c>
      <c r="G143" s="11" t="s">
        <v>18</v>
      </c>
      <c r="H143" s="11" t="s">
        <v>19</v>
      </c>
      <c r="I143" s="30">
        <f t="shared" si="34"/>
        <v>10</v>
      </c>
      <c r="J143" s="41">
        <f t="shared" si="34"/>
        <v>5.576</v>
      </c>
      <c r="K143" s="20" t="s">
        <v>70</v>
      </c>
    </row>
    <row r="144" ht="20" customHeight="1" spans="1:11">
      <c r="A144" s="7"/>
      <c r="B144" s="13"/>
      <c r="C144" s="53"/>
      <c r="D144" s="11" t="s">
        <v>96</v>
      </c>
      <c r="E144" s="34">
        <v>2</v>
      </c>
      <c r="F144" s="32">
        <v>1.156</v>
      </c>
      <c r="G144" s="41"/>
      <c r="H144" s="41"/>
      <c r="I144" s="34">
        <v>2</v>
      </c>
      <c r="J144" s="32">
        <v>1.156</v>
      </c>
      <c r="K144" s="22"/>
    </row>
    <row r="145" ht="20" customHeight="1" spans="1:11">
      <c r="A145" s="7"/>
      <c r="B145" s="13"/>
      <c r="C145" s="53"/>
      <c r="D145" s="11" t="s">
        <v>97</v>
      </c>
      <c r="E145" s="34">
        <v>8</v>
      </c>
      <c r="F145" s="32">
        <v>4.42</v>
      </c>
      <c r="G145" s="41"/>
      <c r="H145" s="41"/>
      <c r="I145" s="34">
        <v>8</v>
      </c>
      <c r="J145" s="32">
        <v>4.42</v>
      </c>
      <c r="K145" s="24"/>
    </row>
    <row r="146" ht="40.5" spans="1:11">
      <c r="A146" s="7"/>
      <c r="B146" s="13">
        <v>13</v>
      </c>
      <c r="C146" s="26"/>
      <c r="D146" s="11" t="s">
        <v>17</v>
      </c>
      <c r="E146" s="30">
        <f>SUM(E147:E166)</f>
        <v>385</v>
      </c>
      <c r="F146" s="41">
        <f>SUM(F147:F166)</f>
        <v>228.952</v>
      </c>
      <c r="G146" s="11" t="s">
        <v>18</v>
      </c>
      <c r="H146" s="11" t="s">
        <v>19</v>
      </c>
      <c r="I146" s="30">
        <f>SUM(I147:I166)</f>
        <v>385</v>
      </c>
      <c r="J146" s="41">
        <f>SUM(J147:J166)</f>
        <v>228.952</v>
      </c>
      <c r="K146" s="20" t="s">
        <v>23</v>
      </c>
    </row>
    <row r="147" ht="14.25" customHeight="1" spans="1:11">
      <c r="A147" s="7"/>
      <c r="B147" s="13"/>
      <c r="C147" s="11" t="s">
        <v>69</v>
      </c>
      <c r="D147" s="11" t="s">
        <v>71</v>
      </c>
      <c r="E147" s="34">
        <v>6</v>
      </c>
      <c r="F147" s="32">
        <v>2.856</v>
      </c>
      <c r="G147" s="41"/>
      <c r="H147" s="41"/>
      <c r="I147" s="34">
        <v>6</v>
      </c>
      <c r="J147" s="32">
        <v>2.856</v>
      </c>
      <c r="K147" s="22"/>
    </row>
    <row r="148" ht="14.25" customHeight="1" spans="1:11">
      <c r="A148" s="7"/>
      <c r="B148" s="13"/>
      <c r="C148" s="11" t="s">
        <v>93</v>
      </c>
      <c r="D148" s="11" t="s">
        <v>94</v>
      </c>
      <c r="E148" s="34">
        <v>77</v>
      </c>
      <c r="F148" s="32">
        <v>38.95</v>
      </c>
      <c r="G148" s="41"/>
      <c r="H148" s="41"/>
      <c r="I148" s="34">
        <v>77</v>
      </c>
      <c r="J148" s="32">
        <v>38.95</v>
      </c>
      <c r="K148" s="22"/>
    </row>
    <row r="149" ht="14.25" customHeight="1" spans="1:11">
      <c r="A149" s="7"/>
      <c r="B149" s="13"/>
      <c r="C149" s="11"/>
      <c r="D149" s="11" t="s">
        <v>95</v>
      </c>
      <c r="E149" s="34">
        <v>22</v>
      </c>
      <c r="F149" s="32">
        <v>10.472</v>
      </c>
      <c r="G149" s="41"/>
      <c r="H149" s="41"/>
      <c r="I149" s="34">
        <v>22</v>
      </c>
      <c r="J149" s="32">
        <v>10.472</v>
      </c>
      <c r="K149" s="22"/>
    </row>
    <row r="150" ht="14.25" customHeight="1" spans="1:11">
      <c r="A150" s="7"/>
      <c r="B150" s="13"/>
      <c r="C150" s="11" t="s">
        <v>49</v>
      </c>
      <c r="D150" s="11" t="s">
        <v>77</v>
      </c>
      <c r="E150" s="34">
        <v>1</v>
      </c>
      <c r="F150" s="32">
        <v>0.63</v>
      </c>
      <c r="G150" s="41"/>
      <c r="H150" s="41"/>
      <c r="I150" s="34">
        <v>1</v>
      </c>
      <c r="J150" s="32">
        <v>0.63</v>
      </c>
      <c r="K150" s="22"/>
    </row>
    <row r="151" ht="14.25" customHeight="1" spans="1:11">
      <c r="A151" s="7"/>
      <c r="B151" s="13"/>
      <c r="C151" s="11"/>
      <c r="D151" s="11" t="s">
        <v>78</v>
      </c>
      <c r="E151" s="34">
        <v>1</v>
      </c>
      <c r="F151" s="32">
        <v>0.63</v>
      </c>
      <c r="G151" s="41"/>
      <c r="H151" s="41"/>
      <c r="I151" s="34">
        <v>1</v>
      </c>
      <c r="J151" s="32">
        <v>0.63</v>
      </c>
      <c r="K151" s="22"/>
    </row>
    <row r="152" ht="14.25" customHeight="1" spans="1:11">
      <c r="A152" s="7"/>
      <c r="B152" s="13"/>
      <c r="C152" s="11"/>
      <c r="D152" s="11" t="s">
        <v>50</v>
      </c>
      <c r="E152" s="34">
        <v>1</v>
      </c>
      <c r="F152" s="32">
        <v>0.476</v>
      </c>
      <c r="G152" s="41"/>
      <c r="H152" s="41"/>
      <c r="I152" s="34">
        <v>1</v>
      </c>
      <c r="J152" s="32">
        <v>0.476</v>
      </c>
      <c r="K152" s="22"/>
    </row>
    <row r="153" ht="14.25" customHeight="1" spans="1:11">
      <c r="A153" s="7"/>
      <c r="B153" s="13"/>
      <c r="C153" s="11"/>
      <c r="D153" s="11" t="s">
        <v>79</v>
      </c>
      <c r="E153" s="34">
        <v>5</v>
      </c>
      <c r="F153" s="32">
        <v>2.996</v>
      </c>
      <c r="G153" s="41"/>
      <c r="H153" s="41"/>
      <c r="I153" s="34">
        <v>5</v>
      </c>
      <c r="J153" s="32">
        <v>2.996</v>
      </c>
      <c r="K153" s="22"/>
    </row>
    <row r="154" ht="14.25" customHeight="1" spans="1:11">
      <c r="A154" s="7"/>
      <c r="B154" s="13"/>
      <c r="C154" s="11" t="s">
        <v>52</v>
      </c>
      <c r="D154" s="11" t="s">
        <v>75</v>
      </c>
      <c r="E154" s="34">
        <v>13</v>
      </c>
      <c r="F154" s="32">
        <v>7.728</v>
      </c>
      <c r="G154" s="41"/>
      <c r="H154" s="41"/>
      <c r="I154" s="34">
        <v>13</v>
      </c>
      <c r="J154" s="32">
        <v>7.728</v>
      </c>
      <c r="K154" s="22"/>
    </row>
    <row r="155" ht="14.25" customHeight="1" spans="1:11">
      <c r="A155" s="7"/>
      <c r="B155" s="13"/>
      <c r="C155" s="11"/>
      <c r="D155" s="11" t="s">
        <v>65</v>
      </c>
      <c r="E155" s="34">
        <v>72</v>
      </c>
      <c r="F155" s="32">
        <v>40.432</v>
      </c>
      <c r="G155" s="41"/>
      <c r="H155" s="41"/>
      <c r="I155" s="34">
        <v>72</v>
      </c>
      <c r="J155" s="32">
        <v>40.432</v>
      </c>
      <c r="K155" s="22"/>
    </row>
    <row r="156" ht="14.25" customHeight="1" spans="1:11">
      <c r="A156" s="7"/>
      <c r="B156" s="13"/>
      <c r="C156" s="11"/>
      <c r="D156" s="11" t="s">
        <v>76</v>
      </c>
      <c r="E156" s="34">
        <v>50</v>
      </c>
      <c r="F156" s="32">
        <v>27.188</v>
      </c>
      <c r="G156" s="41"/>
      <c r="H156" s="41"/>
      <c r="I156" s="34">
        <v>50</v>
      </c>
      <c r="J156" s="32">
        <v>27.188</v>
      </c>
      <c r="K156" s="22"/>
    </row>
    <row r="157" ht="14.25" customHeight="1" spans="1:11">
      <c r="A157" s="7"/>
      <c r="B157" s="13"/>
      <c r="C157" s="11" t="s">
        <v>80</v>
      </c>
      <c r="D157" s="11" t="s">
        <v>81</v>
      </c>
      <c r="E157" s="34">
        <v>8</v>
      </c>
      <c r="F157" s="32">
        <v>10.08</v>
      </c>
      <c r="G157" s="41"/>
      <c r="H157" s="41"/>
      <c r="I157" s="34">
        <v>8</v>
      </c>
      <c r="J157" s="32">
        <v>10.08</v>
      </c>
      <c r="K157" s="22"/>
    </row>
    <row r="158" ht="14.25" customHeight="1" spans="1:11">
      <c r="A158" s="7"/>
      <c r="B158" s="13"/>
      <c r="C158" s="11"/>
      <c r="D158" s="11" t="s">
        <v>82</v>
      </c>
      <c r="E158" s="34">
        <v>14</v>
      </c>
      <c r="F158" s="32">
        <v>17.64</v>
      </c>
      <c r="G158" s="41"/>
      <c r="H158" s="41"/>
      <c r="I158" s="34">
        <v>14</v>
      </c>
      <c r="J158" s="32">
        <v>17.64</v>
      </c>
      <c r="K158" s="22"/>
    </row>
    <row r="159" ht="14.25" customHeight="1" spans="1:11">
      <c r="A159" s="7"/>
      <c r="B159" s="13"/>
      <c r="C159" s="11"/>
      <c r="D159" s="11" t="s">
        <v>83</v>
      </c>
      <c r="E159" s="34">
        <v>2</v>
      </c>
      <c r="F159" s="32">
        <v>2.52</v>
      </c>
      <c r="G159" s="41"/>
      <c r="H159" s="41"/>
      <c r="I159" s="34">
        <v>2</v>
      </c>
      <c r="J159" s="32">
        <v>2.52</v>
      </c>
      <c r="K159" s="22"/>
    </row>
    <row r="160" ht="14.25" customHeight="1" spans="1:11">
      <c r="A160" s="7"/>
      <c r="B160" s="13"/>
      <c r="C160" s="11"/>
      <c r="D160" s="11" t="s">
        <v>84</v>
      </c>
      <c r="E160" s="34">
        <v>3</v>
      </c>
      <c r="F160" s="32">
        <v>3.78</v>
      </c>
      <c r="G160" s="41"/>
      <c r="H160" s="41"/>
      <c r="I160" s="34">
        <v>3</v>
      </c>
      <c r="J160" s="32">
        <v>3.78</v>
      </c>
      <c r="K160" s="22"/>
    </row>
    <row r="161" ht="14.25" customHeight="1" spans="1:11">
      <c r="A161" s="7"/>
      <c r="B161" s="13"/>
      <c r="C161" s="11" t="s">
        <v>59</v>
      </c>
      <c r="D161" s="11" t="s">
        <v>96</v>
      </c>
      <c r="E161" s="34">
        <v>2</v>
      </c>
      <c r="F161" s="32">
        <v>0.952</v>
      </c>
      <c r="G161" s="41"/>
      <c r="H161" s="41"/>
      <c r="I161" s="34">
        <v>2</v>
      </c>
      <c r="J161" s="32">
        <v>0.952</v>
      </c>
      <c r="K161" s="22"/>
    </row>
    <row r="162" ht="14.25" customHeight="1" spans="1:11">
      <c r="A162" s="7"/>
      <c r="B162" s="13"/>
      <c r="C162" s="11"/>
      <c r="D162" s="11" t="s">
        <v>97</v>
      </c>
      <c r="E162" s="34">
        <v>1</v>
      </c>
      <c r="F162" s="32">
        <v>0.68</v>
      </c>
      <c r="G162" s="41"/>
      <c r="H162" s="41"/>
      <c r="I162" s="34">
        <v>1</v>
      </c>
      <c r="J162" s="32">
        <v>0.68</v>
      </c>
      <c r="K162" s="22"/>
    </row>
    <row r="163" ht="14.25" customHeight="1" spans="1:11">
      <c r="A163" s="7"/>
      <c r="B163" s="13"/>
      <c r="C163" s="11" t="s">
        <v>16</v>
      </c>
      <c r="D163" s="11" t="s">
        <v>73</v>
      </c>
      <c r="E163" s="34">
        <v>20</v>
      </c>
      <c r="F163" s="32">
        <v>11.522</v>
      </c>
      <c r="G163" s="41"/>
      <c r="H163" s="41"/>
      <c r="I163" s="34">
        <v>20</v>
      </c>
      <c r="J163" s="32">
        <v>11.522</v>
      </c>
      <c r="K163" s="22"/>
    </row>
    <row r="164" ht="14.25" customHeight="1" spans="1:11">
      <c r="A164" s="7"/>
      <c r="B164" s="13"/>
      <c r="C164" s="11"/>
      <c r="D164" s="11" t="s">
        <v>64</v>
      </c>
      <c r="E164" s="34">
        <v>1</v>
      </c>
      <c r="F164" s="32">
        <v>0.63</v>
      </c>
      <c r="G164" s="41"/>
      <c r="H164" s="41"/>
      <c r="I164" s="34">
        <v>1</v>
      </c>
      <c r="J164" s="32">
        <v>0.63</v>
      </c>
      <c r="K164" s="22"/>
    </row>
    <row r="165" ht="14.25" customHeight="1" spans="1:11">
      <c r="A165" s="7"/>
      <c r="B165" s="13"/>
      <c r="C165" s="11"/>
      <c r="D165" s="11" t="s">
        <v>74</v>
      </c>
      <c r="E165" s="34">
        <v>52</v>
      </c>
      <c r="F165" s="32">
        <v>28.91</v>
      </c>
      <c r="G165" s="41"/>
      <c r="H165" s="41"/>
      <c r="I165" s="34">
        <v>52</v>
      </c>
      <c r="J165" s="32">
        <v>28.91</v>
      </c>
      <c r="K165" s="22"/>
    </row>
    <row r="166" ht="14.25" customHeight="1" spans="1:11">
      <c r="A166" s="7"/>
      <c r="B166" s="13"/>
      <c r="C166" s="11"/>
      <c r="D166" s="11" t="s">
        <v>63</v>
      </c>
      <c r="E166" s="34">
        <v>34</v>
      </c>
      <c r="F166" s="32">
        <v>19.88</v>
      </c>
      <c r="G166" s="41"/>
      <c r="H166" s="41"/>
      <c r="I166" s="34">
        <v>34</v>
      </c>
      <c r="J166" s="32">
        <v>19.88</v>
      </c>
      <c r="K166" s="24"/>
    </row>
    <row r="167" ht="14.25" customHeight="1" spans="1:11">
      <c r="A167" s="7" t="s">
        <v>98</v>
      </c>
      <c r="B167" s="11" t="s">
        <v>15</v>
      </c>
      <c r="C167" s="11"/>
      <c r="D167" s="11"/>
      <c r="E167" s="30">
        <f t="shared" ref="E167:J167" si="35">SUM(E168,E175,E178,E182,E186,E189,E197,E201,E204,E209,)</f>
        <v>11706</v>
      </c>
      <c r="F167" s="30">
        <f t="shared" si="35"/>
        <v>12028.8836</v>
      </c>
      <c r="G167" s="41"/>
      <c r="H167" s="41"/>
      <c r="I167" s="30">
        <f t="shared" si="35"/>
        <v>11706</v>
      </c>
      <c r="J167" s="30">
        <f t="shared" si="35"/>
        <v>12028.8836</v>
      </c>
      <c r="K167" s="11"/>
    </row>
    <row r="168" ht="27" customHeight="1" spans="1:11">
      <c r="A168" s="7"/>
      <c r="B168" s="20">
        <v>1</v>
      </c>
      <c r="C168" s="20" t="s">
        <v>37</v>
      </c>
      <c r="D168" s="11" t="s">
        <v>17</v>
      </c>
      <c r="E168" s="30">
        <f t="shared" ref="E168:J168" si="36">SUM(E169:E174)</f>
        <v>370</v>
      </c>
      <c r="F168" s="41">
        <f t="shared" si="36"/>
        <v>1482.48</v>
      </c>
      <c r="G168" s="11" t="s">
        <v>18</v>
      </c>
      <c r="H168" s="11" t="s">
        <v>19</v>
      </c>
      <c r="I168" s="30">
        <f t="shared" si="36"/>
        <v>370</v>
      </c>
      <c r="J168" s="41">
        <f t="shared" si="36"/>
        <v>1482.48</v>
      </c>
      <c r="K168" s="20" t="s">
        <v>70</v>
      </c>
    </row>
    <row r="169" ht="14.25" customHeight="1" spans="1:11">
      <c r="A169" s="7"/>
      <c r="B169" s="22"/>
      <c r="C169" s="22"/>
      <c r="D169" s="11" t="s">
        <v>45</v>
      </c>
      <c r="E169" s="48">
        <v>12</v>
      </c>
      <c r="F169" s="32">
        <v>77.76</v>
      </c>
      <c r="G169" s="41"/>
      <c r="H169" s="41"/>
      <c r="I169" s="48">
        <v>12</v>
      </c>
      <c r="J169" s="32">
        <v>77.76</v>
      </c>
      <c r="K169" s="22"/>
    </row>
    <row r="170" ht="14.25" customHeight="1" spans="1:11">
      <c r="A170" s="7"/>
      <c r="B170" s="22"/>
      <c r="C170" s="22"/>
      <c r="D170" s="11" t="s">
        <v>99</v>
      </c>
      <c r="E170" s="48">
        <v>6</v>
      </c>
      <c r="F170" s="32">
        <v>10.8</v>
      </c>
      <c r="G170" s="41"/>
      <c r="H170" s="41"/>
      <c r="I170" s="48">
        <v>6</v>
      </c>
      <c r="J170" s="32">
        <v>10.8</v>
      </c>
      <c r="K170" s="22"/>
    </row>
    <row r="171" ht="14.25" customHeight="1" spans="1:11">
      <c r="A171" s="7"/>
      <c r="B171" s="22"/>
      <c r="C171" s="22"/>
      <c r="D171" s="11" t="s">
        <v>68</v>
      </c>
      <c r="E171" s="48">
        <v>17</v>
      </c>
      <c r="F171" s="32">
        <v>67.32</v>
      </c>
      <c r="G171" s="41"/>
      <c r="H171" s="41"/>
      <c r="I171" s="48">
        <v>17</v>
      </c>
      <c r="J171" s="32">
        <v>67.32</v>
      </c>
      <c r="K171" s="22"/>
    </row>
    <row r="172" ht="14.25" customHeight="1" spans="1:11">
      <c r="A172" s="7"/>
      <c r="B172" s="22"/>
      <c r="C172" s="22"/>
      <c r="D172" s="11" t="s">
        <v>100</v>
      </c>
      <c r="E172" s="48">
        <v>5</v>
      </c>
      <c r="F172" s="32">
        <v>19.8</v>
      </c>
      <c r="G172" s="41"/>
      <c r="H172" s="41"/>
      <c r="I172" s="48">
        <v>5</v>
      </c>
      <c r="J172" s="32">
        <v>19.8</v>
      </c>
      <c r="K172" s="22"/>
    </row>
    <row r="173" ht="14.25" customHeight="1" spans="1:11">
      <c r="A173" s="7"/>
      <c r="B173" s="22"/>
      <c r="C173" s="22"/>
      <c r="D173" s="11" t="s">
        <v>101</v>
      </c>
      <c r="E173" s="48">
        <v>280</v>
      </c>
      <c r="F173" s="32">
        <v>1108.8</v>
      </c>
      <c r="G173" s="41"/>
      <c r="H173" s="41"/>
      <c r="I173" s="48">
        <v>280</v>
      </c>
      <c r="J173" s="32">
        <v>1108.8</v>
      </c>
      <c r="K173" s="22"/>
    </row>
    <row r="174" s="1" customFormat="1" ht="14.25" customHeight="1" spans="1:11">
      <c r="A174" s="7"/>
      <c r="B174" s="22"/>
      <c r="C174" s="22"/>
      <c r="D174" s="11" t="s">
        <v>102</v>
      </c>
      <c r="E174" s="34">
        <v>50</v>
      </c>
      <c r="F174" s="34">
        <v>198</v>
      </c>
      <c r="G174" s="11"/>
      <c r="H174" s="11"/>
      <c r="I174" s="34">
        <v>50</v>
      </c>
      <c r="J174" s="34">
        <v>198</v>
      </c>
      <c r="K174" s="22"/>
    </row>
    <row r="175" ht="31" customHeight="1" spans="1:11">
      <c r="A175" s="7"/>
      <c r="B175" s="20">
        <v>2</v>
      </c>
      <c r="C175" s="20" t="s">
        <v>69</v>
      </c>
      <c r="D175" s="11" t="s">
        <v>17</v>
      </c>
      <c r="E175" s="30">
        <f t="shared" ref="E175:J175" si="37">SUM(E176:E177)</f>
        <v>1234</v>
      </c>
      <c r="F175" s="30">
        <f t="shared" si="37"/>
        <v>1447.836</v>
      </c>
      <c r="G175" s="11" t="s">
        <v>18</v>
      </c>
      <c r="H175" s="11" t="s">
        <v>19</v>
      </c>
      <c r="I175" s="30">
        <f t="shared" si="37"/>
        <v>1234</v>
      </c>
      <c r="J175" s="30">
        <f t="shared" si="37"/>
        <v>1447.836</v>
      </c>
      <c r="K175" s="22"/>
    </row>
    <row r="176" ht="16" customHeight="1" spans="1:11">
      <c r="A176" s="7"/>
      <c r="B176" s="22"/>
      <c r="C176" s="22"/>
      <c r="D176" s="11" t="s">
        <v>71</v>
      </c>
      <c r="E176" s="34">
        <v>121</v>
      </c>
      <c r="F176" s="32">
        <v>45.4559999999999</v>
      </c>
      <c r="G176" s="11"/>
      <c r="H176" s="11"/>
      <c r="I176" s="34">
        <v>121</v>
      </c>
      <c r="J176" s="32">
        <v>45.4559999999999</v>
      </c>
      <c r="K176" s="22"/>
    </row>
    <row r="177" ht="16" customHeight="1" spans="1:11">
      <c r="A177" s="7"/>
      <c r="B177" s="24"/>
      <c r="C177" s="24"/>
      <c r="D177" s="11" t="s">
        <v>72</v>
      </c>
      <c r="E177" s="34">
        <v>1113</v>
      </c>
      <c r="F177" s="32">
        <v>1402.38</v>
      </c>
      <c r="G177" s="11"/>
      <c r="H177" s="11"/>
      <c r="I177" s="34">
        <v>1113</v>
      </c>
      <c r="J177" s="32">
        <v>1402.38</v>
      </c>
      <c r="K177" s="22"/>
    </row>
    <row r="178" ht="30" customHeight="1" spans="1:11">
      <c r="A178" s="7"/>
      <c r="B178" s="11">
        <v>3</v>
      </c>
      <c r="C178" s="11" t="s">
        <v>16</v>
      </c>
      <c r="D178" s="11" t="s">
        <v>17</v>
      </c>
      <c r="E178" s="30">
        <f t="shared" ref="E178:J178" si="38">SUM(E179:E181)</f>
        <v>106</v>
      </c>
      <c r="F178" s="41">
        <f t="shared" si="38"/>
        <v>35.928</v>
      </c>
      <c r="G178" s="11" t="s">
        <v>18</v>
      </c>
      <c r="H178" s="11" t="s">
        <v>19</v>
      </c>
      <c r="I178" s="30">
        <f t="shared" si="38"/>
        <v>106</v>
      </c>
      <c r="J178" s="41">
        <f t="shared" si="38"/>
        <v>35.928</v>
      </c>
      <c r="K178" s="22"/>
    </row>
    <row r="179" ht="15" customHeight="1" spans="1:11">
      <c r="A179" s="7"/>
      <c r="B179" s="11"/>
      <c r="C179" s="11"/>
      <c r="D179" s="11" t="s">
        <v>73</v>
      </c>
      <c r="E179" s="34">
        <v>104</v>
      </c>
      <c r="F179" s="32">
        <v>35.112</v>
      </c>
      <c r="G179" s="11"/>
      <c r="H179" s="11"/>
      <c r="I179" s="34">
        <v>104</v>
      </c>
      <c r="J179" s="32">
        <v>35.112</v>
      </c>
      <c r="K179" s="22"/>
    </row>
    <row r="180" ht="15" customHeight="1" spans="1:11">
      <c r="A180" s="7"/>
      <c r="B180" s="11"/>
      <c r="C180" s="11"/>
      <c r="D180" s="11" t="s">
        <v>74</v>
      </c>
      <c r="E180" s="34">
        <v>1</v>
      </c>
      <c r="F180" s="32">
        <v>0.336</v>
      </c>
      <c r="G180" s="11"/>
      <c r="H180" s="11"/>
      <c r="I180" s="34">
        <v>1</v>
      </c>
      <c r="J180" s="32">
        <v>0.336</v>
      </c>
      <c r="K180" s="22"/>
    </row>
    <row r="181" ht="15" customHeight="1" spans="1:11">
      <c r="A181" s="7"/>
      <c r="B181" s="11"/>
      <c r="C181" s="11"/>
      <c r="D181" s="11" t="s">
        <v>63</v>
      </c>
      <c r="E181" s="34">
        <v>1</v>
      </c>
      <c r="F181" s="32">
        <v>0.48</v>
      </c>
      <c r="G181" s="11"/>
      <c r="H181" s="11"/>
      <c r="I181" s="34">
        <v>1</v>
      </c>
      <c r="J181" s="32">
        <v>0.48</v>
      </c>
      <c r="K181" s="22"/>
    </row>
    <row r="182" ht="32" customHeight="1" spans="1:11">
      <c r="A182" s="7"/>
      <c r="B182" s="20">
        <v>4</v>
      </c>
      <c r="C182" s="20" t="s">
        <v>52</v>
      </c>
      <c r="D182" s="11" t="s">
        <v>17</v>
      </c>
      <c r="E182" s="30">
        <f t="shared" ref="E182:J182" si="39">SUM(E183:E185)</f>
        <v>232</v>
      </c>
      <c r="F182" s="41">
        <f t="shared" si="39"/>
        <v>80.5919999999998</v>
      </c>
      <c r="G182" s="11" t="s">
        <v>18</v>
      </c>
      <c r="H182" s="11" t="s">
        <v>19</v>
      </c>
      <c r="I182" s="30">
        <f t="shared" si="39"/>
        <v>232</v>
      </c>
      <c r="J182" s="41">
        <f t="shared" si="39"/>
        <v>80.5919999999998</v>
      </c>
      <c r="K182" s="22"/>
    </row>
    <row r="183" spans="1:11">
      <c r="A183" s="7"/>
      <c r="B183" s="22"/>
      <c r="C183" s="22"/>
      <c r="D183" s="11" t="s">
        <v>75</v>
      </c>
      <c r="E183" s="34">
        <v>228</v>
      </c>
      <c r="F183" s="32">
        <v>79.2479999999998</v>
      </c>
      <c r="G183" s="11"/>
      <c r="H183" s="11"/>
      <c r="I183" s="34">
        <v>228</v>
      </c>
      <c r="J183" s="32">
        <v>79.2479999999998</v>
      </c>
      <c r="K183" s="22"/>
    </row>
    <row r="184" spans="1:11">
      <c r="A184" s="7"/>
      <c r="B184" s="22"/>
      <c r="C184" s="22"/>
      <c r="D184" s="11" t="s">
        <v>65</v>
      </c>
      <c r="E184" s="34">
        <v>3</v>
      </c>
      <c r="F184" s="32">
        <v>1.008</v>
      </c>
      <c r="G184" s="11"/>
      <c r="H184" s="11"/>
      <c r="I184" s="34">
        <v>3</v>
      </c>
      <c r="J184" s="32">
        <v>1.008</v>
      </c>
      <c r="K184" s="22"/>
    </row>
    <row r="185" ht="14.25" customHeight="1" spans="1:11">
      <c r="A185" s="7"/>
      <c r="B185" s="22"/>
      <c r="C185" s="22"/>
      <c r="D185" s="11" t="s">
        <v>76</v>
      </c>
      <c r="E185" s="30">
        <v>1</v>
      </c>
      <c r="F185" s="41">
        <v>0.336</v>
      </c>
      <c r="G185" s="11"/>
      <c r="H185" s="11"/>
      <c r="I185" s="30">
        <v>1</v>
      </c>
      <c r="J185" s="41">
        <v>0.336</v>
      </c>
      <c r="K185" s="22"/>
    </row>
    <row r="186" ht="30" customHeight="1" spans="1:11">
      <c r="A186" s="7"/>
      <c r="B186" s="20">
        <v>5</v>
      </c>
      <c r="C186" s="20" t="s">
        <v>49</v>
      </c>
      <c r="D186" s="11" t="s">
        <v>17</v>
      </c>
      <c r="E186" s="30">
        <f t="shared" ref="E186:J186" si="40">SUM(E187:E188)</f>
        <v>4</v>
      </c>
      <c r="F186" s="41">
        <f t="shared" si="40"/>
        <v>1.344</v>
      </c>
      <c r="G186" s="11" t="s">
        <v>18</v>
      </c>
      <c r="H186" s="11" t="s">
        <v>19</v>
      </c>
      <c r="I186" s="30">
        <f t="shared" si="40"/>
        <v>4</v>
      </c>
      <c r="J186" s="41">
        <f t="shared" si="40"/>
        <v>1.344</v>
      </c>
      <c r="K186" s="22"/>
    </row>
    <row r="187" ht="19" customHeight="1" spans="1:11">
      <c r="A187" s="7"/>
      <c r="B187" s="22"/>
      <c r="C187" s="22"/>
      <c r="D187" s="11" t="s">
        <v>77</v>
      </c>
      <c r="E187" s="34">
        <v>1</v>
      </c>
      <c r="F187" s="32">
        <v>0.336</v>
      </c>
      <c r="G187" s="11"/>
      <c r="H187" s="11"/>
      <c r="I187" s="34">
        <v>1</v>
      </c>
      <c r="J187" s="32">
        <v>0.336</v>
      </c>
      <c r="K187" s="22"/>
    </row>
    <row r="188" ht="14.25" customHeight="1" spans="1:11">
      <c r="A188" s="7"/>
      <c r="B188" s="22"/>
      <c r="C188" s="22"/>
      <c r="D188" s="11" t="s">
        <v>78</v>
      </c>
      <c r="E188" s="30">
        <v>3</v>
      </c>
      <c r="F188" s="41">
        <v>1.008</v>
      </c>
      <c r="G188" s="11"/>
      <c r="H188" s="11"/>
      <c r="I188" s="30">
        <v>3</v>
      </c>
      <c r="J188" s="41">
        <v>1.008</v>
      </c>
      <c r="K188" s="22"/>
    </row>
    <row r="189" ht="33" customHeight="1" spans="1:11">
      <c r="A189" s="7"/>
      <c r="B189" s="20">
        <v>7</v>
      </c>
      <c r="C189" s="20" t="s">
        <v>80</v>
      </c>
      <c r="D189" s="11" t="s">
        <v>17</v>
      </c>
      <c r="E189" s="30">
        <f t="shared" ref="E189:J189" si="41">SUM(E190:E196)</f>
        <v>2251</v>
      </c>
      <c r="F189" s="41">
        <f t="shared" si="41"/>
        <v>1981.224</v>
      </c>
      <c r="G189" s="11" t="s">
        <v>18</v>
      </c>
      <c r="H189" s="11" t="s">
        <v>19</v>
      </c>
      <c r="I189" s="30">
        <f t="shared" si="41"/>
        <v>2251</v>
      </c>
      <c r="J189" s="41">
        <f t="shared" si="41"/>
        <v>1981.224</v>
      </c>
      <c r="K189" s="22"/>
    </row>
    <row r="190" spans="1:11">
      <c r="A190" s="7"/>
      <c r="B190" s="22"/>
      <c r="C190" s="22"/>
      <c r="D190" s="11" t="s">
        <v>81</v>
      </c>
      <c r="E190" s="34">
        <v>515</v>
      </c>
      <c r="F190" s="32">
        <v>457.632000000002</v>
      </c>
      <c r="G190" s="11"/>
      <c r="H190" s="11"/>
      <c r="I190" s="34">
        <v>515</v>
      </c>
      <c r="J190" s="32">
        <v>457.632000000002</v>
      </c>
      <c r="K190" s="22"/>
    </row>
    <row r="191" spans="1:11">
      <c r="A191" s="7"/>
      <c r="B191" s="22"/>
      <c r="C191" s="22"/>
      <c r="D191" s="11" t="s">
        <v>82</v>
      </c>
      <c r="E191" s="34">
        <v>263</v>
      </c>
      <c r="F191" s="32">
        <v>233.100000000001</v>
      </c>
      <c r="G191" s="11"/>
      <c r="H191" s="11"/>
      <c r="I191" s="34">
        <v>263</v>
      </c>
      <c r="J191" s="32">
        <v>233.100000000001</v>
      </c>
      <c r="K191" s="22"/>
    </row>
    <row r="192" spans="1:11">
      <c r="A192" s="7"/>
      <c r="B192" s="22"/>
      <c r="C192" s="22"/>
      <c r="D192" s="11" t="s">
        <v>103</v>
      </c>
      <c r="E192" s="34">
        <v>3</v>
      </c>
      <c r="F192" s="32">
        <v>3.024</v>
      </c>
      <c r="G192" s="11"/>
      <c r="H192" s="11"/>
      <c r="I192" s="34">
        <v>3</v>
      </c>
      <c r="J192" s="32">
        <v>3.024</v>
      </c>
      <c r="K192" s="22"/>
    </row>
    <row r="193" ht="14.25" customHeight="1" spans="1:11">
      <c r="A193" s="7"/>
      <c r="B193" s="22"/>
      <c r="C193" s="22"/>
      <c r="D193" s="11" t="s">
        <v>83</v>
      </c>
      <c r="E193" s="34">
        <v>582</v>
      </c>
      <c r="F193" s="32">
        <v>525.042000000001</v>
      </c>
      <c r="G193" s="11"/>
      <c r="H193" s="11"/>
      <c r="I193" s="34">
        <v>582</v>
      </c>
      <c r="J193" s="32">
        <v>525.042000000001</v>
      </c>
      <c r="K193" s="22"/>
    </row>
    <row r="194" ht="14.25" customHeight="1" spans="1:11">
      <c r="A194" s="7"/>
      <c r="B194" s="22"/>
      <c r="C194" s="22"/>
      <c r="D194" s="11" t="s">
        <v>84</v>
      </c>
      <c r="E194" s="34">
        <v>684</v>
      </c>
      <c r="F194" s="32">
        <v>614.249999999997</v>
      </c>
      <c r="G194" s="11"/>
      <c r="H194" s="11"/>
      <c r="I194" s="34">
        <v>684</v>
      </c>
      <c r="J194" s="32">
        <v>614.249999999997</v>
      </c>
      <c r="K194" s="22"/>
    </row>
    <row r="195" ht="14.25" customHeight="1" spans="1:11">
      <c r="A195" s="7"/>
      <c r="B195" s="22"/>
      <c r="C195" s="22"/>
      <c r="D195" s="11" t="s">
        <v>104</v>
      </c>
      <c r="E195" s="34">
        <v>41</v>
      </c>
      <c r="F195" s="32">
        <v>29.5344</v>
      </c>
      <c r="G195" s="11"/>
      <c r="H195" s="11"/>
      <c r="I195" s="34">
        <v>41</v>
      </c>
      <c r="J195" s="32">
        <v>29.5344</v>
      </c>
      <c r="K195" s="22"/>
    </row>
    <row r="196" ht="14.25" customHeight="1" spans="1:11">
      <c r="A196" s="7"/>
      <c r="B196" s="24"/>
      <c r="C196" s="24"/>
      <c r="D196" s="11" t="s">
        <v>105</v>
      </c>
      <c r="E196" s="34">
        <v>163</v>
      </c>
      <c r="F196" s="32">
        <v>118.6416</v>
      </c>
      <c r="G196" s="11"/>
      <c r="H196" s="11"/>
      <c r="I196" s="34">
        <v>163</v>
      </c>
      <c r="J196" s="32">
        <v>118.6416</v>
      </c>
      <c r="K196" s="22"/>
    </row>
    <row r="197" ht="32" customHeight="1" spans="1:11">
      <c r="A197" s="7"/>
      <c r="B197" s="11">
        <v>8</v>
      </c>
      <c r="C197" s="52" t="s">
        <v>86</v>
      </c>
      <c r="D197" s="11" t="s">
        <v>17</v>
      </c>
      <c r="E197" s="30">
        <f t="shared" ref="E197:J197" si="42">SUM(E198:E200)</f>
        <v>3510</v>
      </c>
      <c r="F197" s="41">
        <f t="shared" si="42"/>
        <v>3089.126</v>
      </c>
      <c r="G197" s="11" t="s">
        <v>18</v>
      </c>
      <c r="H197" s="11" t="s">
        <v>19</v>
      </c>
      <c r="I197" s="30">
        <f t="shared" si="42"/>
        <v>3510</v>
      </c>
      <c r="J197" s="56">
        <f t="shared" si="42"/>
        <v>3089.126</v>
      </c>
      <c r="K197" s="22"/>
    </row>
    <row r="198" spans="1:11">
      <c r="A198" s="7"/>
      <c r="B198" s="11"/>
      <c r="C198" s="53"/>
      <c r="D198" s="11" t="s">
        <v>106</v>
      </c>
      <c r="E198" s="34">
        <v>2601</v>
      </c>
      <c r="F198" s="32">
        <v>2555.5824</v>
      </c>
      <c r="G198" s="13"/>
      <c r="H198" s="11"/>
      <c r="I198" s="34">
        <v>2601</v>
      </c>
      <c r="J198" s="57">
        <v>2555.5824</v>
      </c>
      <c r="K198" s="22"/>
    </row>
    <row r="199" spans="1:11">
      <c r="A199" s="7"/>
      <c r="B199" s="11"/>
      <c r="C199" s="53"/>
      <c r="D199" s="54" t="s">
        <v>107</v>
      </c>
      <c r="E199" s="54">
        <v>358</v>
      </c>
      <c r="F199" s="54">
        <v>184.620800000001</v>
      </c>
      <c r="G199" s="55"/>
      <c r="H199" s="55"/>
      <c r="I199" s="54">
        <v>358</v>
      </c>
      <c r="J199" s="58">
        <v>184.620800000001</v>
      </c>
      <c r="K199" s="22"/>
    </row>
    <row r="200" spans="1:11">
      <c r="A200" s="7"/>
      <c r="B200" s="11"/>
      <c r="C200" s="53"/>
      <c r="D200" s="54" t="s">
        <v>108</v>
      </c>
      <c r="E200" s="54">
        <v>551</v>
      </c>
      <c r="F200" s="54">
        <v>348.922799999997</v>
      </c>
      <c r="G200" s="55"/>
      <c r="H200" s="55"/>
      <c r="I200" s="54">
        <v>551</v>
      </c>
      <c r="J200" s="58">
        <v>348.922799999997</v>
      </c>
      <c r="K200" s="22"/>
    </row>
    <row r="201" ht="40.5" spans="1:11">
      <c r="A201" s="7"/>
      <c r="B201" s="11">
        <v>9</v>
      </c>
      <c r="C201" s="20" t="s">
        <v>40</v>
      </c>
      <c r="D201" s="11" t="s">
        <v>17</v>
      </c>
      <c r="E201" s="30">
        <f t="shared" ref="E201:J201" si="43">SUM(E202:E203)</f>
        <v>3460</v>
      </c>
      <c r="F201" s="41">
        <f t="shared" si="43"/>
        <v>3509.9568</v>
      </c>
      <c r="G201" s="11" t="s">
        <v>18</v>
      </c>
      <c r="H201" s="11" t="s">
        <v>19</v>
      </c>
      <c r="I201" s="30">
        <f t="shared" si="43"/>
        <v>3460</v>
      </c>
      <c r="J201" s="41">
        <f t="shared" si="43"/>
        <v>3509.9568</v>
      </c>
      <c r="K201" s="22"/>
    </row>
    <row r="202" spans="1:11">
      <c r="A202" s="7"/>
      <c r="B202" s="11"/>
      <c r="C202" s="22"/>
      <c r="D202" s="11" t="s">
        <v>87</v>
      </c>
      <c r="E202" s="34">
        <v>462</v>
      </c>
      <c r="F202" s="32">
        <v>496.0116</v>
      </c>
      <c r="G202" s="11"/>
      <c r="H202" s="11"/>
      <c r="I202" s="34">
        <v>462</v>
      </c>
      <c r="J202" s="32">
        <v>496.0116</v>
      </c>
      <c r="K202" s="22"/>
    </row>
    <row r="203" spans="1:11">
      <c r="A203" s="7"/>
      <c r="B203" s="11"/>
      <c r="C203" s="22"/>
      <c r="D203" s="11" t="s">
        <v>109</v>
      </c>
      <c r="E203" s="30">
        <v>2998</v>
      </c>
      <c r="F203" s="41">
        <v>3013.9452</v>
      </c>
      <c r="G203" s="11"/>
      <c r="H203" s="11"/>
      <c r="I203" s="30">
        <v>2998</v>
      </c>
      <c r="J203" s="41">
        <v>3013.9452</v>
      </c>
      <c r="K203" s="22"/>
    </row>
    <row r="204" ht="40.5" spans="1:11">
      <c r="A204" s="7"/>
      <c r="B204" s="20">
        <v>10</v>
      </c>
      <c r="C204" s="20" t="s">
        <v>88</v>
      </c>
      <c r="D204" s="11" t="s">
        <v>17</v>
      </c>
      <c r="E204" s="30">
        <f t="shared" ref="E204:J204" si="44">SUM(E205:E208)</f>
        <v>354</v>
      </c>
      <c r="F204" s="41">
        <f t="shared" si="44"/>
        <v>326.1408</v>
      </c>
      <c r="G204" s="11" t="s">
        <v>18</v>
      </c>
      <c r="H204" s="11" t="s">
        <v>19</v>
      </c>
      <c r="I204" s="30">
        <f t="shared" si="44"/>
        <v>354</v>
      </c>
      <c r="J204" s="41">
        <f t="shared" si="44"/>
        <v>326.1408</v>
      </c>
      <c r="K204" s="22"/>
    </row>
    <row r="205" spans="1:11">
      <c r="A205" s="7"/>
      <c r="B205" s="22"/>
      <c r="C205" s="22"/>
      <c r="D205" s="54" t="s">
        <v>89</v>
      </c>
      <c r="E205" s="54">
        <v>35</v>
      </c>
      <c r="F205" s="54">
        <v>17.64</v>
      </c>
      <c r="G205" s="55"/>
      <c r="H205" s="55"/>
      <c r="I205" s="54">
        <v>35</v>
      </c>
      <c r="J205" s="54">
        <v>17.64</v>
      </c>
      <c r="K205" s="22"/>
    </row>
    <row r="206" spans="1:11">
      <c r="A206" s="7"/>
      <c r="B206" s="22"/>
      <c r="C206" s="22"/>
      <c r="D206" s="54" t="s">
        <v>90</v>
      </c>
      <c r="E206" s="54">
        <v>2</v>
      </c>
      <c r="F206" s="54">
        <v>0.984</v>
      </c>
      <c r="G206" s="55"/>
      <c r="H206" s="55"/>
      <c r="I206" s="54">
        <v>2</v>
      </c>
      <c r="J206" s="54">
        <v>0.984</v>
      </c>
      <c r="K206" s="22"/>
    </row>
    <row r="207" spans="1:11">
      <c r="A207" s="7"/>
      <c r="B207" s="22"/>
      <c r="C207" s="22"/>
      <c r="D207" s="54" t="s">
        <v>91</v>
      </c>
      <c r="E207" s="54">
        <v>20</v>
      </c>
      <c r="F207" s="54">
        <v>9.048</v>
      </c>
      <c r="G207" s="55"/>
      <c r="H207" s="55"/>
      <c r="I207" s="54">
        <v>20</v>
      </c>
      <c r="J207" s="54">
        <v>9.048</v>
      </c>
      <c r="K207" s="22"/>
    </row>
    <row r="208" spans="1:11">
      <c r="A208" s="7"/>
      <c r="B208" s="24"/>
      <c r="C208" s="22"/>
      <c r="D208" s="54" t="s">
        <v>110</v>
      </c>
      <c r="E208" s="54">
        <v>297</v>
      </c>
      <c r="F208" s="54">
        <v>298.4688</v>
      </c>
      <c r="G208" s="55"/>
      <c r="H208" s="55"/>
      <c r="I208" s="54">
        <v>297</v>
      </c>
      <c r="J208" s="54">
        <v>298.4688</v>
      </c>
      <c r="K208" s="22"/>
    </row>
    <row r="209" ht="29" customHeight="1" spans="1:11">
      <c r="A209" s="7"/>
      <c r="B209" s="11">
        <v>11</v>
      </c>
      <c r="C209" s="11" t="s">
        <v>93</v>
      </c>
      <c r="D209" s="11" t="s">
        <v>17</v>
      </c>
      <c r="E209" s="30">
        <f t="shared" ref="E209:J209" si="45">SUM(E210:E212)</f>
        <v>185</v>
      </c>
      <c r="F209" s="41">
        <f t="shared" si="45"/>
        <v>74.2559999999999</v>
      </c>
      <c r="G209" s="11" t="s">
        <v>18</v>
      </c>
      <c r="H209" s="11" t="s">
        <v>19</v>
      </c>
      <c r="I209" s="30">
        <f t="shared" si="45"/>
        <v>185</v>
      </c>
      <c r="J209" s="41">
        <f t="shared" si="45"/>
        <v>74.2559999999999</v>
      </c>
      <c r="K209" s="22"/>
    </row>
    <row r="210" ht="15" customHeight="1" spans="1:11">
      <c r="A210" s="7"/>
      <c r="B210" s="11"/>
      <c r="C210" s="11"/>
      <c r="D210" s="11" t="s">
        <v>111</v>
      </c>
      <c r="E210" s="34">
        <v>121</v>
      </c>
      <c r="F210" s="32">
        <v>52.1759999999999</v>
      </c>
      <c r="G210" s="11"/>
      <c r="H210" s="11"/>
      <c r="I210" s="34">
        <v>121</v>
      </c>
      <c r="J210" s="32">
        <v>52.1759999999999</v>
      </c>
      <c r="K210" s="22"/>
    </row>
    <row r="211" spans="1:11">
      <c r="A211" s="7"/>
      <c r="B211" s="11"/>
      <c r="C211" s="11"/>
      <c r="D211" s="54" t="s">
        <v>94</v>
      </c>
      <c r="E211" s="54">
        <v>31</v>
      </c>
      <c r="F211" s="54">
        <v>10.848</v>
      </c>
      <c r="G211" s="55"/>
      <c r="H211" s="55"/>
      <c r="I211" s="54">
        <v>31</v>
      </c>
      <c r="J211" s="54">
        <v>10.848</v>
      </c>
      <c r="K211" s="22"/>
    </row>
    <row r="212" spans="1:11">
      <c r="A212" s="7"/>
      <c r="B212" s="11"/>
      <c r="C212" s="11"/>
      <c r="D212" s="54" t="s">
        <v>95</v>
      </c>
      <c r="E212" s="54">
        <v>33</v>
      </c>
      <c r="F212" s="54">
        <v>11.232</v>
      </c>
      <c r="G212" s="55"/>
      <c r="H212" s="55"/>
      <c r="I212" s="54">
        <v>33</v>
      </c>
      <c r="J212" s="54">
        <v>11.232</v>
      </c>
      <c r="K212" s="24"/>
    </row>
  </sheetData>
  <autoFilter ref="A4:K212">
    <extLst/>
  </autoFilter>
  <mergeCells count="143">
    <mergeCell ref="A2:K2"/>
    <mergeCell ref="A4:D4"/>
    <mergeCell ref="B5:D5"/>
    <mergeCell ref="B10:D10"/>
    <mergeCell ref="B34:D34"/>
    <mergeCell ref="B58:D58"/>
    <mergeCell ref="B80:D80"/>
    <mergeCell ref="B105:D105"/>
    <mergeCell ref="B167:D167"/>
    <mergeCell ref="A5:A9"/>
    <mergeCell ref="A10:A33"/>
    <mergeCell ref="A34:A57"/>
    <mergeCell ref="A58:A79"/>
    <mergeCell ref="A80:A104"/>
    <mergeCell ref="A105:A166"/>
    <mergeCell ref="A167:A212"/>
    <mergeCell ref="B6:B7"/>
    <mergeCell ref="B8:B9"/>
    <mergeCell ref="B11:B13"/>
    <mergeCell ref="B14:B30"/>
    <mergeCell ref="B31:B33"/>
    <mergeCell ref="B35:B36"/>
    <mergeCell ref="B37:B39"/>
    <mergeCell ref="B40:B41"/>
    <mergeCell ref="B42:B54"/>
    <mergeCell ref="B55:B57"/>
    <mergeCell ref="B59:B63"/>
    <mergeCell ref="B64:B65"/>
    <mergeCell ref="B66:B68"/>
    <mergeCell ref="B69:B79"/>
    <mergeCell ref="B81:B82"/>
    <mergeCell ref="B83:B86"/>
    <mergeCell ref="B87:B88"/>
    <mergeCell ref="B89:B90"/>
    <mergeCell ref="B91:B104"/>
    <mergeCell ref="B106:B107"/>
    <mergeCell ref="B108:B109"/>
    <mergeCell ref="B110:B112"/>
    <mergeCell ref="B113:B116"/>
    <mergeCell ref="B117:B120"/>
    <mergeCell ref="B121:B124"/>
    <mergeCell ref="B125:B130"/>
    <mergeCell ref="B131:B132"/>
    <mergeCell ref="B133:B134"/>
    <mergeCell ref="B135:B139"/>
    <mergeCell ref="B140:B142"/>
    <mergeCell ref="B143:B145"/>
    <mergeCell ref="B146:B166"/>
    <mergeCell ref="B168:B174"/>
    <mergeCell ref="B175:B177"/>
    <mergeCell ref="B178:B181"/>
    <mergeCell ref="B182:B185"/>
    <mergeCell ref="B186:B188"/>
    <mergeCell ref="B189:B196"/>
    <mergeCell ref="B197:B200"/>
    <mergeCell ref="B201:B203"/>
    <mergeCell ref="B204:B208"/>
    <mergeCell ref="B209:B212"/>
    <mergeCell ref="C6:C7"/>
    <mergeCell ref="C8:C9"/>
    <mergeCell ref="C11:C13"/>
    <mergeCell ref="C14:C30"/>
    <mergeCell ref="C35:C36"/>
    <mergeCell ref="C37:C39"/>
    <mergeCell ref="C40:C41"/>
    <mergeCell ref="C42:C54"/>
    <mergeCell ref="C59:C63"/>
    <mergeCell ref="C64:C65"/>
    <mergeCell ref="C66:C68"/>
    <mergeCell ref="C70:C71"/>
    <mergeCell ref="C72:C73"/>
    <mergeCell ref="C76:C78"/>
    <mergeCell ref="C81:C82"/>
    <mergeCell ref="C83:C86"/>
    <mergeCell ref="C87:C88"/>
    <mergeCell ref="C89:C90"/>
    <mergeCell ref="C92:C93"/>
    <mergeCell ref="C94:C96"/>
    <mergeCell ref="C98:C102"/>
    <mergeCell ref="C103:C104"/>
    <mergeCell ref="C106:C107"/>
    <mergeCell ref="C108:C109"/>
    <mergeCell ref="C110:C112"/>
    <mergeCell ref="C113:C116"/>
    <mergeCell ref="C117:C120"/>
    <mergeCell ref="C121:C124"/>
    <mergeCell ref="C125:C130"/>
    <mergeCell ref="C131:C132"/>
    <mergeCell ref="C133:C134"/>
    <mergeCell ref="C135:C139"/>
    <mergeCell ref="C140:C142"/>
    <mergeCell ref="C143:C145"/>
    <mergeCell ref="C148:C149"/>
    <mergeCell ref="C150:C153"/>
    <mergeCell ref="C154:C156"/>
    <mergeCell ref="C157:C160"/>
    <mergeCell ref="C161:C162"/>
    <mergeCell ref="C163:C166"/>
    <mergeCell ref="C168:C174"/>
    <mergeCell ref="C175:C177"/>
    <mergeCell ref="C178:C181"/>
    <mergeCell ref="C182:C185"/>
    <mergeCell ref="C186:C188"/>
    <mergeCell ref="C189:C196"/>
    <mergeCell ref="C197:C200"/>
    <mergeCell ref="C201:C203"/>
    <mergeCell ref="C204:C208"/>
    <mergeCell ref="C209:C212"/>
    <mergeCell ref="K6:K7"/>
    <mergeCell ref="K8:K9"/>
    <mergeCell ref="K11:K13"/>
    <mergeCell ref="K14:K21"/>
    <mergeCell ref="K22:K30"/>
    <mergeCell ref="K31:K33"/>
    <mergeCell ref="K35:K36"/>
    <mergeCell ref="K37:K39"/>
    <mergeCell ref="K40:K41"/>
    <mergeCell ref="K42:K47"/>
    <mergeCell ref="K48:K54"/>
    <mergeCell ref="K55:K57"/>
    <mergeCell ref="K59:K63"/>
    <mergeCell ref="K64:K65"/>
    <mergeCell ref="K66:K68"/>
    <mergeCell ref="K69:K79"/>
    <mergeCell ref="K81:K82"/>
    <mergeCell ref="K83:K86"/>
    <mergeCell ref="K87:K88"/>
    <mergeCell ref="K89:K90"/>
    <mergeCell ref="K91:K104"/>
    <mergeCell ref="K106:K107"/>
    <mergeCell ref="K108:K109"/>
    <mergeCell ref="K110:K112"/>
    <mergeCell ref="K113:K116"/>
    <mergeCell ref="K117:K120"/>
    <mergeCell ref="K121:K124"/>
    <mergeCell ref="K125:K130"/>
    <mergeCell ref="K131:K132"/>
    <mergeCell ref="K133:K134"/>
    <mergeCell ref="K135:K139"/>
    <mergeCell ref="K140:K142"/>
    <mergeCell ref="K143:K145"/>
    <mergeCell ref="K146:K166"/>
    <mergeCell ref="K168:K212"/>
  </mergeCells>
  <pageMargins left="0.700694444444445" right="0.700694444444445" top="0.275" bottom="0.156944444444444" header="0.298611111111111" footer="0.298611111111111"/>
  <pageSetup paperSize="9" scale="75" fitToHeight="0" orientation="landscape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Yaoguang</dc:creator>
  <cp:lastModifiedBy>靳鲁泉</cp:lastModifiedBy>
  <dcterms:created xsi:type="dcterms:W3CDTF">2020-04-16T13:40:00Z</dcterms:created>
  <dcterms:modified xsi:type="dcterms:W3CDTF">2024-03-08T16:56:26Z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C7204881AF324E3F9CF4F1F16089DF7E</vt:lpwstr>
  </property>
  <property fmtid="{D5CDD505-2E9C-101B-9397-08002B2CF9AE}" pid="4" name="KSOReadingLayout">
    <vt:bool>false</vt:bool>
  </property>
</Properties>
</file>